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ate1904="1" defaultThemeVersion="124226"/>
  <mc:AlternateContent xmlns:mc="http://schemas.openxmlformats.org/markup-compatibility/2006">
    <mc:Choice Requires="x15">
      <x15ac:absPath xmlns:x15ac="http://schemas.microsoft.com/office/spreadsheetml/2010/11/ac" url="C:\Users\Keith\Desktop\IESO\New Framework\worksheets\Exempt Retrofit worksheets\"/>
    </mc:Choice>
  </mc:AlternateContent>
  <xr:revisionPtr revIDLastSave="0" documentId="13_ncr:1_{9A2EEC4F-ECC0-49DD-92A1-0794413263FC}" xr6:coauthVersionLast="45" xr6:coauthVersionMax="45" xr10:uidLastSave="{00000000-0000-0000-0000-000000000000}"/>
  <workbookProtection workbookAlgorithmName="SHA-512" workbookHashValue="m+PvWgARAW/oLettFUxa7xtup7JH4Vs1iQXXdtcxRgUm+hv9Aup9v0Wn/RqbX+Dqh1q9rWcb9gxGuaIXGJHPfw==" workbookSaltValue="AkhpQeV1Sagm7ZeqSdtq9Q==" workbookSpinCount="100000" lockStructure="1"/>
  <bookViews>
    <workbookView xWindow="-120" yWindow="-120" windowWidth="29040" windowHeight="15840" tabRatio="500" xr2:uid="{00000000-000D-0000-FFFF-FFFF00000000}"/>
  </bookViews>
  <sheets>
    <sheet name="VFD Eligible Measures List" sheetId="2" r:id="rId1"/>
    <sheet name="Accessibility Disclaimer" sheetId="5" r:id="rId2"/>
    <sheet name="Version Control" sheetId="3" state="hidden" r:id="rId3"/>
    <sheet name="Revision History" sheetId="4" state="hidden" r:id="rId4"/>
  </sheets>
  <definedNames>
    <definedName name="_xlnm.Print_Area" localSheetId="0">'VFD Eligible Measures List'!$A$1:$T$31</definedName>
  </definedNames>
  <calcPr calcId="181029"/>
</workbook>
</file>

<file path=xl/calcChain.xml><?xml version="1.0" encoding="utf-8"?>
<calcChain xmlns="http://schemas.openxmlformats.org/spreadsheetml/2006/main">
  <c r="A2" i="2" l="1"/>
  <c r="G22" i="2"/>
  <c r="G23" i="2"/>
  <c r="Q22" i="2"/>
  <c r="O22" i="2"/>
  <c r="M22" i="2"/>
  <c r="K22" i="2"/>
  <c r="I22" i="2"/>
  <c r="Q23" i="2"/>
  <c r="O23" i="2"/>
  <c r="M23" i="2"/>
  <c r="K23" i="2"/>
  <c r="I23" i="2"/>
  <c r="E23" i="2"/>
  <c r="Q26" i="2"/>
</calcChain>
</file>

<file path=xl/sharedStrings.xml><?xml version="1.0" encoding="utf-8"?>
<sst xmlns="http://schemas.openxmlformats.org/spreadsheetml/2006/main" count="63" uniqueCount="55">
  <si>
    <t>Building Address:</t>
  </si>
  <si>
    <t>Total Participant Incentive</t>
  </si>
  <si>
    <t>Participant Incentive ($/VFD)  (Table)</t>
  </si>
  <si>
    <t>Required Information</t>
  </si>
  <si>
    <t>Example</t>
  </si>
  <si>
    <t>#1</t>
  </si>
  <si>
    <t>#2</t>
  </si>
  <si>
    <t>#3</t>
  </si>
  <si>
    <t>#4</t>
  </si>
  <si>
    <t>#5</t>
  </si>
  <si>
    <t>N</t>
  </si>
  <si>
    <t>Location: Building and Room</t>
  </si>
  <si>
    <t>ABC</t>
  </si>
  <si>
    <t>GH553</t>
  </si>
  <si>
    <t>Annual Run Hours (actual)</t>
  </si>
  <si>
    <t>Quantity</t>
  </si>
  <si>
    <t>North Pump</t>
  </si>
  <si>
    <t>Name of Applicant:</t>
  </si>
  <si>
    <t>Company Name:</t>
  </si>
  <si>
    <t>Motor Size on which VFD is installed (HP)</t>
  </si>
  <si>
    <t>Motor Size in Horsepower</t>
  </si>
  <si>
    <t>Motor Speed in RPM</t>
  </si>
  <si>
    <t>Motor Efficiency</t>
  </si>
  <si>
    <t>VFD Manufacturer</t>
  </si>
  <si>
    <t>VFD Model Number</t>
  </si>
  <si>
    <t>#6</t>
  </si>
  <si>
    <t xml:space="preserve"> </t>
  </si>
  <si>
    <t>TOTAL PARTICIPANT INCENTIVE REQUESTED:</t>
  </si>
  <si>
    <t>Participant Incentive  ($/VFD)</t>
  </si>
  <si>
    <t>Variable Frequency Drive (VFD) Incentives</t>
  </si>
  <si>
    <r>
      <t>Note:</t>
    </r>
    <r>
      <rPr>
        <sz val="10"/>
        <rFont val="Arial"/>
        <family val="2"/>
      </rPr>
      <t xml:space="preserve"> The Eligible Measures Lists and Eligible Measures Worksheets are based on assumptions and are subject to change and the incentive amounts do not include HST or other applicable taxes.</t>
    </r>
  </si>
  <si>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</si>
  <si>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</si>
  <si>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</si>
  <si>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</si>
  <si>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</si>
  <si>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</si>
  <si>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Date</t>
  </si>
  <si>
    <t>Revision Type</t>
  </si>
  <si>
    <t>Tab</t>
  </si>
  <si>
    <t>Details</t>
  </si>
  <si>
    <t>Formatting</t>
  </si>
  <si>
    <t>Blank columns and rows (far right and bottom) were hidden</t>
  </si>
  <si>
    <t>Version Control</t>
  </si>
  <si>
    <t>Version control updated. Version: 5.0 Date: January 31, 2014</t>
  </si>
  <si>
    <t>VFD Eligible Measures List</t>
  </si>
  <si>
    <t>Revision No.</t>
  </si>
  <si>
    <t>Footer Revsion No. was changed from V4.0 to V5.0</t>
  </si>
  <si>
    <t>Reason: “N”=New</t>
  </si>
  <si>
    <t>Update</t>
  </si>
  <si>
    <t>Removed LDC language and included Retrofit portal note</t>
  </si>
  <si>
    <t>Version control updated. Version: 7.0 Date: April 1, 2019 - note: updated from version 6.0; version 6.0 revision history not identified</t>
  </si>
  <si>
    <t>April</t>
  </si>
  <si>
    <r>
      <t xml:space="preserve">System must operate a minimum of 2,000 hours per year to be eligible for Participant Incentives. Energy efficiency solutions, including those considered in this worksheet, can be complex. This worksheet does not endorse the design, engineering and installation completed for each particular component. Applicant's should consult with manufacturer of equipment, before modifying their system, to verify compatibility. Only new VFD installations where none previously existed are eligible. 
INSTRUCTIONS:
In order to calculate the Participant Incentive amount, enter the number of variable frequency drives (VFD) to be installed in the 'Quantity' row.  Based on the size of the motor on which the variable frequency drives will be installed on, determine the Participant Incentive per variable frequency drive and enter this amount in the 
'Participant Incentive ($/VFD)' row.  The 'Total participant Incentive' row will automatically populate based on this information.  The 'Required Information' must also be completed for each unit. The sum of the 'Total Participant Incentive' amounts will be automatically populated in the 'TOTAL PARTICIPANT INCENTIVE REQUESTED' field at the bottom of the worksheet.   For more than six variable frequency drive sizes, please use an additional copy of this worksheet.
In order to receive your Participant Incentive payment, invoices showing proof of payment must be submitted to the IESO.  It is recommended that you provide 
manufacturer technical specification sheets demonstrating that the equipment meets the program requirements. You may be required to provide additional information in connection with your Project in order for your Application to be approved.  
</t>
    </r>
    <r>
      <rPr>
        <b/>
        <sz val="10"/>
        <rFont val="Arial"/>
        <family val="2"/>
      </rPr>
      <t>Note:</t>
    </r>
    <r>
      <rPr>
        <sz val="10"/>
        <rFont val="Arial"/>
        <family val="2"/>
      </rPr>
      <t xml:space="preserve"> This worksheet is intended for Participants’ information purposes only and is not binding on the IESO.  Per the Program Requirements and Participant Agreement for the Retrofit Program, the Estimated Participant Incentives will be calculated through the online Retrofit Portal.</t>
    </r>
  </si>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</sst>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quot;$&quot;#,##0;[Red]\-&quot;$&quot;#,##0"/>
    <numFmt numFmtId="165" formatCode="&quot;$&quot;#,##0"/>
    <numFmt numFmtId="166" formatCode="&quot;$&quot;#,##0.00"/>
    <numFmt numFmtId="167" formatCode="0.0_);\(0.0\)"/>
    <numFmt numFmtId="168" formatCode="0.0"/>
  </numFmts>
  <fonts count="15">
    <font>
      <sz val="10"/>
      <name val="Verdana"/>
    </font>
    <font>
      <sz val="8"/>
      <name val="Verdana"/>
      <family val="2"/>
    </font>
    <font>
      <b/>
      <sz val="9"/>
      <name val="Arial"/>
      <family val="2"/>
    </font>
    <font>
      <sz val="9"/>
      <name val="Arial"/>
      <family val="2"/>
    </font>
    <font>
      <b/>
      <sz val="10"/>
      <name val="Arial"/>
      <family val="2"/>
    </font>
    <font>
      <b/>
      <sz val="11"/>
      <name val="Arial"/>
      <family val="2"/>
    </font>
    <font>
      <sz val="10"/>
      <name val="Arial"/>
      <family val="2"/>
    </font>
    <font>
      <b/>
      <sz val="10"/>
      <color indexed="10"/>
      <name val="Arial"/>
      <family val="2"/>
    </font>
    <font>
      <sz val="10"/>
      <name val="Verdana"/>
      <family val="2"/>
    </font>
    <font>
      <sz val="14"/>
      <color rgb="FFFF0000"/>
      <name val="Verdana"/>
      <family val="2"/>
    </font>
    <font>
      <b/>
      <sz val="14"/>
      <color rgb="FFFF0000"/>
      <name val="Verdana"/>
      <family val="2"/>
    </font>
    <font>
      <sz val="15"/>
      <color theme="0" tint="-0.34998626667073579"/>
      <name val="Hervetica "/>
    </font>
    <font>
      <sz val="10"/>
      <name val="Verdana"/>
      <family val="2"/>
    </font>
    <font>
      <u/>
      <sz val="10"/>
      <color theme="10"/>
      <name val="Verdana"/>
      <family val="2"/>
    </font>
    <font>
      <u/>
      <sz val="10"/>
      <color rgb="FF2E813E"/>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s>
  <borders count="8">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4">
    <xf numFmtId="0" fontId="0" fillId="0" borderId="0"/>
    <xf numFmtId="0" fontId="8" fillId="0" borderId="0"/>
    <xf numFmtId="43" fontId="12" fillId="0" borderId="0" applyFont="0" applyFill="0" applyBorder="0" applyAlignment="0" applyProtection="0"/>
    <xf numFmtId="0" fontId="13" fillId="0" borderId="0" applyNumberFormat="0" applyFill="0" applyBorder="0" applyAlignment="0" applyProtection="0"/>
  </cellStyleXfs>
  <cellXfs count="72">
    <xf numFmtId="0" fontId="0" fillId="0" borderId="0" xfId="0"/>
    <xf numFmtId="0" fontId="0" fillId="2" borderId="0" xfId="0" applyFill="1" applyProtection="1"/>
    <xf numFmtId="0" fontId="0" fillId="2" borderId="0" xfId="0" applyFill="1" applyAlignment="1" applyProtection="1">
      <alignment horizontal="center"/>
    </xf>
    <xf numFmtId="0" fontId="5"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65" fontId="3" fillId="2" borderId="2" xfId="0" applyNumberFormat="1" applyFont="1" applyFill="1" applyBorder="1" applyAlignment="1" applyProtection="1">
      <alignment horizontal="center" vertical="center"/>
    </xf>
    <xf numFmtId="0" fontId="0" fillId="2" borderId="0" xfId="0" applyFill="1" applyAlignment="1" applyProtection="1">
      <alignment vertical="center"/>
    </xf>
    <xf numFmtId="0" fontId="6" fillId="2" borderId="0"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165" fontId="4" fillId="2" borderId="4" xfId="0" applyNumberFormat="1" applyFont="1" applyFill="1" applyBorder="1" applyAlignment="1" applyProtection="1">
      <alignment horizontal="center" vertical="center"/>
    </xf>
    <xf numFmtId="0" fontId="0" fillId="2" borderId="0" xfId="0" applyFill="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Protection="1"/>
    <xf numFmtId="0" fontId="4" fillId="2" borderId="0" xfId="0" applyFont="1" applyFill="1" applyAlignment="1" applyProtection="1">
      <alignment horizontal="right"/>
    </xf>
    <xf numFmtId="0" fontId="6" fillId="2" borderId="0" xfId="0" applyFont="1" applyFill="1" applyBorder="1" applyAlignment="1" applyProtection="1"/>
    <xf numFmtId="167" fontId="8" fillId="4" borderId="0" xfId="0" applyNumberFormat="1" applyFont="1" applyFill="1"/>
    <xf numFmtId="0" fontId="8" fillId="0" borderId="0" xfId="0" applyFont="1"/>
    <xf numFmtId="168" fontId="8" fillId="4" borderId="0" xfId="0" applyNumberFormat="1" applyFont="1" applyFill="1"/>
    <xf numFmtId="1" fontId="8" fillId="4" borderId="0" xfId="0" applyNumberFormat="1" applyFont="1" applyFill="1"/>
    <xf numFmtId="0" fontId="9" fillId="0" borderId="0" xfId="0" applyFont="1"/>
    <xf numFmtId="0" fontId="11" fillId="2" borderId="0" xfId="0" applyFont="1" applyFill="1" applyProtection="1"/>
    <xf numFmtId="0" fontId="8" fillId="4" borderId="0" xfId="1" applyFill="1"/>
    <xf numFmtId="0" fontId="8" fillId="0" borderId="0" xfId="1"/>
    <xf numFmtId="15" fontId="8" fillId="0" borderId="0" xfId="1" applyNumberFormat="1"/>
    <xf numFmtId="0" fontId="5" fillId="2" borderId="3" xfId="0" applyFont="1" applyFill="1" applyBorder="1" applyAlignment="1" applyProtection="1">
      <alignment horizontal="center" vertical="center"/>
    </xf>
    <xf numFmtId="168" fontId="8" fillId="4" borderId="0" xfId="1" applyNumberFormat="1" applyFill="1"/>
    <xf numFmtId="168" fontId="8" fillId="0" borderId="0" xfId="2" applyNumberFormat="1" applyFont="1"/>
    <xf numFmtId="168" fontId="8" fillId="0" borderId="0" xfId="1" applyNumberFormat="1"/>
    <xf numFmtId="0" fontId="13" fillId="0" borderId="0" xfId="3"/>
    <xf numFmtId="0" fontId="6" fillId="0" borderId="0" xfId="3" applyFont="1"/>
    <xf numFmtId="0" fontId="2" fillId="2" borderId="3"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6" fontId="3" fillId="3" borderId="5" xfId="0" applyNumberFormat="1" applyFont="1" applyFill="1" applyBorder="1" applyAlignment="1" applyProtection="1">
      <alignment horizontal="center" vertical="center" wrapText="1"/>
    </xf>
    <xf numFmtId="6" fontId="3" fillId="3" borderId="6" xfId="0" applyNumberFormat="1" applyFont="1" applyFill="1" applyBorder="1" applyAlignment="1" applyProtection="1">
      <alignment horizontal="center" vertical="center" wrapText="1"/>
    </xf>
    <xf numFmtId="0" fontId="3" fillId="0" borderId="5" xfId="0" applyFont="1" applyBorder="1" applyAlignment="1" applyProtection="1">
      <alignment vertical="center" wrapText="1"/>
    </xf>
    <xf numFmtId="0" fontId="3" fillId="0" borderId="1" xfId="0" applyFont="1" applyBorder="1" applyAlignment="1" applyProtection="1">
      <alignment vertical="center" wrapText="1"/>
    </xf>
    <xf numFmtId="0" fontId="3" fillId="0" borderId="6" xfId="0" applyFont="1" applyBorder="1" applyAlignment="1" applyProtection="1">
      <alignment vertical="center" wrapText="1"/>
    </xf>
    <xf numFmtId="10" fontId="3" fillId="3" borderId="5" xfId="0" applyNumberFormat="1" applyFont="1" applyFill="1" applyBorder="1" applyAlignment="1" applyProtection="1">
      <alignment horizontal="center" vertical="center" wrapText="1"/>
    </xf>
    <xf numFmtId="10" fontId="3" fillId="3" borderId="6" xfId="0"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164" fontId="4" fillId="3" borderId="5" xfId="0" applyNumberFormat="1" applyFont="1" applyFill="1" applyBorder="1" applyAlignment="1" applyProtection="1">
      <alignment horizontal="center" vertical="center" wrapText="1"/>
    </xf>
    <xf numFmtId="164" fontId="4" fillId="3" borderId="6" xfId="0" applyNumberFormat="1" applyFont="1" applyFill="1" applyBorder="1" applyAlignment="1" applyProtection="1">
      <alignment horizontal="center" vertical="center" wrapText="1"/>
    </xf>
    <xf numFmtId="0" fontId="4" fillId="0" borderId="5" xfId="0" applyFont="1" applyBorder="1" applyAlignment="1" applyProtection="1">
      <alignment vertical="center" wrapText="1"/>
    </xf>
    <xf numFmtId="0" fontId="4" fillId="0" borderId="1" xfId="0" applyFont="1" applyBorder="1" applyAlignment="1" applyProtection="1">
      <alignment vertical="center" wrapText="1"/>
    </xf>
    <xf numFmtId="0" fontId="4" fillId="0" borderId="6" xfId="0" applyFont="1" applyBorder="1" applyAlignment="1" applyProtection="1">
      <alignment vertical="center" wrapText="1"/>
    </xf>
    <xf numFmtId="0" fontId="6" fillId="2" borderId="0" xfId="0" applyFont="1" applyFill="1" applyAlignment="1" applyProtection="1">
      <alignment horizontal="left" vertical="center" wrapText="1"/>
    </xf>
    <xf numFmtId="0" fontId="6" fillId="2" borderId="0" xfId="0" applyFont="1" applyFill="1" applyAlignment="1" applyProtection="1">
      <alignment horizontal="left" vertical="center"/>
    </xf>
    <xf numFmtId="0" fontId="5" fillId="3" borderId="5"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2" fillId="0" borderId="5"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166" fontId="3" fillId="2" borderId="5" xfId="0" applyNumberFormat="1" applyFont="1" applyFill="1" applyBorder="1" applyAlignment="1" applyProtection="1">
      <alignment horizontal="center" vertical="center"/>
    </xf>
    <xf numFmtId="166" fontId="3" fillId="2" borderId="6" xfId="0" applyNumberFormat="1" applyFont="1" applyFill="1" applyBorder="1" applyAlignment="1" applyProtection="1">
      <alignment horizontal="center" vertical="center"/>
    </xf>
    <xf numFmtId="166" fontId="4" fillId="2" borderId="5" xfId="0" applyNumberFormat="1" applyFont="1" applyFill="1" applyBorder="1" applyAlignment="1" applyProtection="1">
      <alignment horizontal="center" vertical="center"/>
    </xf>
    <xf numFmtId="166" fontId="4" fillId="2" borderId="6" xfId="0" applyNumberFormat="1" applyFont="1" applyFill="1" applyBorder="1" applyAlignment="1" applyProtection="1">
      <alignment horizontal="center" vertical="center"/>
    </xf>
    <xf numFmtId="0" fontId="6" fillId="2" borderId="7" xfId="0" applyFont="1" applyFill="1" applyBorder="1" applyAlignment="1" applyProtection="1">
      <alignment horizontal="center"/>
      <protection locked="0"/>
    </xf>
    <xf numFmtId="166" fontId="4" fillId="2" borderId="2" xfId="0" applyNumberFormat="1"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7" fillId="2" borderId="0" xfId="0" applyFont="1"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4" fillId="2" borderId="3" xfId="0" applyFont="1" applyFill="1" applyBorder="1" applyAlignment="1" applyProtection="1">
      <alignment horizontal="left" vertical="center" wrapText="1"/>
    </xf>
  </cellXfs>
  <cellStyles count="4">
    <cellStyle name="Comma" xfId="2" builtinId="3"/>
    <cellStyle name="Hyperlink" xfId="3" builtinId="8"/>
    <cellStyle name="Normal" xfId="0" builtinId="0"/>
    <cellStyle name="Normal 2" xfId="1"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1</xdr:col>
      <xdr:colOff>476399</xdr:colOff>
      <xdr:row>0</xdr:row>
      <xdr:rowOff>600146</xdr:rowOff>
    </xdr:to>
    <xdr:pic>
      <xdr:nvPicPr>
        <xdr:cNvPr id="4" name="Picture 3" descr="saveonenergy log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95250" y="95250"/>
          <a:ext cx="1066949" cy="5048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5"/>
  <sheetViews>
    <sheetView tabSelected="1" zoomScaleNormal="100" workbookViewId="0">
      <selection activeCell="S1" sqref="S1"/>
    </sheetView>
  </sheetViews>
  <sheetFormatPr defaultColWidth="0" defaultRowHeight="12.75" zeroHeight="1"/>
  <cols>
    <col min="1" max="2" width="9" style="1" customWidth="1"/>
    <col min="3" max="18" width="6.375" style="2" customWidth="1"/>
    <col min="19" max="19" width="3.625" style="1" customWidth="1"/>
    <col min="20" max="23" width="0" style="1" hidden="1" customWidth="1"/>
    <col min="24" max="16384" width="9" style="1" hidden="1"/>
  </cols>
  <sheetData>
    <row r="1" spans="1:18" ht="63" customHeight="1"/>
    <row r="2" spans="1:18" ht="24" customHeight="1">
      <c r="A2" s="20" t="str">
        <f>CONCATENATE("Version ",TEXT('Version Control'!B2,"0.0")," - Retrofit Program"," - Variable Frequency Drive Eligible Measures Worksheet - ",'Version Control'!B3," ",'Version Control'!B4, ", ", 'Version Control'!B5)</f>
        <v>Version 7.0 - Retrofit Program - Variable Frequency Drive Eligible Measures Worksheet - April 1, 2019</v>
      </c>
    </row>
    <row r="3" spans="1:18"/>
    <row r="4" spans="1:18" ht="217.5" customHeight="1">
      <c r="A4" s="49" t="s">
        <v>53</v>
      </c>
      <c r="B4" s="50"/>
      <c r="C4" s="50"/>
      <c r="D4" s="50"/>
      <c r="E4" s="50"/>
      <c r="F4" s="50"/>
      <c r="G4" s="50"/>
      <c r="H4" s="50"/>
      <c r="I4" s="50"/>
      <c r="J4" s="50"/>
      <c r="K4" s="50"/>
      <c r="L4" s="50"/>
      <c r="M4" s="50"/>
      <c r="N4" s="50"/>
      <c r="O4" s="50"/>
      <c r="P4" s="50"/>
      <c r="Q4" s="50"/>
      <c r="R4" s="50"/>
    </row>
    <row r="5" spans="1:18" ht="13.5" thickBot="1"/>
    <row r="6" spans="1:18" ht="26.25" customHeight="1" thickBot="1">
      <c r="A6" s="51" t="s">
        <v>29</v>
      </c>
      <c r="B6" s="52"/>
      <c r="C6" s="52"/>
      <c r="D6" s="52"/>
      <c r="E6" s="52"/>
      <c r="F6" s="52"/>
      <c r="G6" s="52"/>
      <c r="H6" s="52"/>
      <c r="I6" s="52"/>
      <c r="J6" s="52"/>
      <c r="K6" s="52"/>
      <c r="L6" s="52"/>
      <c r="M6" s="52"/>
      <c r="N6" s="52"/>
      <c r="O6" s="52"/>
      <c r="P6" s="52"/>
      <c r="Q6" s="52"/>
      <c r="R6" s="53"/>
    </row>
    <row r="7" spans="1:18" ht="15" customHeight="1" thickBot="1">
      <c r="A7" s="3"/>
      <c r="B7" s="3"/>
      <c r="C7" s="3"/>
      <c r="D7" s="3"/>
      <c r="E7" s="3"/>
      <c r="F7" s="3"/>
      <c r="G7" s="3"/>
      <c r="H7" s="3"/>
      <c r="I7" s="3"/>
      <c r="J7" s="3"/>
      <c r="K7" s="3"/>
      <c r="L7" s="3"/>
      <c r="M7" s="3"/>
      <c r="N7" s="3"/>
      <c r="O7" s="3"/>
      <c r="P7" s="24"/>
      <c r="Q7" s="24"/>
      <c r="R7" s="24"/>
    </row>
    <row r="8" spans="1:18" ht="31.5" customHeight="1" thickBot="1">
      <c r="A8" s="57" t="s">
        <v>19</v>
      </c>
      <c r="B8" s="57"/>
      <c r="C8" s="4">
        <v>1</v>
      </c>
      <c r="D8" s="4">
        <v>1.5</v>
      </c>
      <c r="E8" s="4">
        <v>2</v>
      </c>
      <c r="F8" s="4">
        <v>3</v>
      </c>
      <c r="G8" s="4">
        <v>5</v>
      </c>
      <c r="H8" s="4">
        <v>7.5</v>
      </c>
      <c r="I8" s="4">
        <v>10</v>
      </c>
      <c r="J8" s="4">
        <v>15</v>
      </c>
      <c r="K8" s="4">
        <v>20</v>
      </c>
      <c r="L8" s="4">
        <v>25</v>
      </c>
      <c r="M8" s="4">
        <v>30</v>
      </c>
      <c r="N8" s="4">
        <v>40</v>
      </c>
      <c r="O8" s="4">
        <v>50</v>
      </c>
      <c r="P8" s="4">
        <v>60</v>
      </c>
      <c r="Q8" s="4">
        <v>75</v>
      </c>
      <c r="R8" s="4">
        <v>100</v>
      </c>
    </row>
    <row r="9" spans="1:18" ht="28.5" customHeight="1" thickBot="1">
      <c r="A9" s="57" t="s">
        <v>28</v>
      </c>
      <c r="B9" s="57"/>
      <c r="C9" s="5">
        <v>50</v>
      </c>
      <c r="D9" s="5">
        <v>80</v>
      </c>
      <c r="E9" s="5">
        <v>105</v>
      </c>
      <c r="F9" s="5">
        <v>160</v>
      </c>
      <c r="G9" s="5">
        <v>265</v>
      </c>
      <c r="H9" s="5">
        <v>400</v>
      </c>
      <c r="I9" s="5">
        <v>535</v>
      </c>
      <c r="J9" s="5">
        <v>805</v>
      </c>
      <c r="K9" s="5">
        <v>1070</v>
      </c>
      <c r="L9" s="5">
        <v>1340</v>
      </c>
      <c r="M9" s="5">
        <v>1610</v>
      </c>
      <c r="N9" s="5">
        <v>2145</v>
      </c>
      <c r="O9" s="5">
        <v>2565</v>
      </c>
      <c r="P9" s="5">
        <v>3220</v>
      </c>
      <c r="Q9" s="5">
        <v>3980</v>
      </c>
      <c r="R9" s="5">
        <v>4835</v>
      </c>
    </row>
    <row r="10" spans="1:18">
      <c r="A10" s="30"/>
      <c r="B10" s="30"/>
    </row>
    <row r="11" spans="1:18" ht="13.5" thickBot="1"/>
    <row r="12" spans="1:18" s="6" customFormat="1" ht="23.25" customHeight="1" thickBot="1">
      <c r="A12" s="54" t="s">
        <v>3</v>
      </c>
      <c r="B12" s="55"/>
      <c r="C12" s="55"/>
      <c r="D12" s="56"/>
      <c r="E12" s="58" t="s">
        <v>4</v>
      </c>
      <c r="F12" s="59"/>
      <c r="G12" s="42" t="s">
        <v>5</v>
      </c>
      <c r="H12" s="43"/>
      <c r="I12" s="42" t="s">
        <v>6</v>
      </c>
      <c r="J12" s="43"/>
      <c r="K12" s="42" t="s">
        <v>7</v>
      </c>
      <c r="L12" s="43"/>
      <c r="M12" s="42" t="s">
        <v>8</v>
      </c>
      <c r="N12" s="43"/>
      <c r="O12" s="42" t="s">
        <v>9</v>
      </c>
      <c r="P12" s="43"/>
      <c r="Q12" s="42" t="s">
        <v>25</v>
      </c>
      <c r="R12" s="43"/>
    </row>
    <row r="13" spans="1:18" s="6" customFormat="1" ht="17.100000000000001" customHeight="1" thickBot="1">
      <c r="A13" s="35" t="s">
        <v>48</v>
      </c>
      <c r="B13" s="36"/>
      <c r="C13" s="36"/>
      <c r="D13" s="37"/>
      <c r="E13" s="31" t="s">
        <v>10</v>
      </c>
      <c r="F13" s="32"/>
      <c r="G13" s="40"/>
      <c r="H13" s="41"/>
      <c r="I13" s="40"/>
      <c r="J13" s="41"/>
      <c r="K13" s="40"/>
      <c r="L13" s="41"/>
      <c r="M13" s="40"/>
      <c r="N13" s="41"/>
      <c r="O13" s="40"/>
      <c r="P13" s="41"/>
      <c r="Q13" s="40"/>
      <c r="R13" s="41"/>
    </row>
    <row r="14" spans="1:18" s="6" customFormat="1" ht="17.100000000000001" customHeight="1" thickBot="1">
      <c r="A14" s="35" t="s">
        <v>11</v>
      </c>
      <c r="B14" s="36"/>
      <c r="C14" s="36"/>
      <c r="D14" s="37"/>
      <c r="E14" s="31" t="s">
        <v>16</v>
      </c>
      <c r="F14" s="32"/>
      <c r="G14" s="40"/>
      <c r="H14" s="41"/>
      <c r="I14" s="40"/>
      <c r="J14" s="41"/>
      <c r="K14" s="40"/>
      <c r="L14" s="41"/>
      <c r="M14" s="40"/>
      <c r="N14" s="41"/>
      <c r="O14" s="40"/>
      <c r="P14" s="41"/>
      <c r="Q14" s="40"/>
      <c r="R14" s="41"/>
    </row>
    <row r="15" spans="1:18" s="6" customFormat="1" ht="17.100000000000001" customHeight="1" thickBot="1">
      <c r="A15" s="35" t="s">
        <v>23</v>
      </c>
      <c r="B15" s="36"/>
      <c r="C15" s="36"/>
      <c r="D15" s="37"/>
      <c r="E15" s="31" t="s">
        <v>12</v>
      </c>
      <c r="F15" s="32"/>
      <c r="G15" s="40"/>
      <c r="H15" s="41"/>
      <c r="I15" s="40"/>
      <c r="J15" s="41"/>
      <c r="K15" s="40"/>
      <c r="L15" s="41"/>
      <c r="M15" s="40"/>
      <c r="N15" s="41"/>
      <c r="O15" s="40"/>
      <c r="P15" s="41"/>
      <c r="Q15" s="40"/>
      <c r="R15" s="41"/>
    </row>
    <row r="16" spans="1:18" s="6" customFormat="1" ht="17.100000000000001" customHeight="1" thickBot="1">
      <c r="A16" s="35" t="s">
        <v>24</v>
      </c>
      <c r="B16" s="36"/>
      <c r="C16" s="36"/>
      <c r="D16" s="37"/>
      <c r="E16" s="31" t="s">
        <v>13</v>
      </c>
      <c r="F16" s="32"/>
      <c r="G16" s="40"/>
      <c r="H16" s="41"/>
      <c r="I16" s="40"/>
      <c r="J16" s="41"/>
      <c r="K16" s="40"/>
      <c r="L16" s="41"/>
      <c r="M16" s="40"/>
      <c r="N16" s="41"/>
      <c r="O16" s="40"/>
      <c r="P16" s="41"/>
      <c r="Q16" s="40"/>
      <c r="R16" s="41"/>
    </row>
    <row r="17" spans="1:23" s="6" customFormat="1" ht="17.100000000000001" customHeight="1" thickBot="1">
      <c r="A17" s="35" t="s">
        <v>20</v>
      </c>
      <c r="B17" s="36"/>
      <c r="C17" s="36"/>
      <c r="D17" s="37"/>
      <c r="E17" s="31">
        <v>1.5</v>
      </c>
      <c r="F17" s="32"/>
      <c r="G17" s="40"/>
      <c r="H17" s="41"/>
      <c r="I17" s="40"/>
      <c r="J17" s="41"/>
      <c r="K17" s="40"/>
      <c r="L17" s="41"/>
      <c r="M17" s="40"/>
      <c r="N17" s="41"/>
      <c r="O17" s="40"/>
      <c r="P17" s="41"/>
      <c r="Q17" s="40"/>
      <c r="R17" s="41"/>
    </row>
    <row r="18" spans="1:23" s="6" customFormat="1" ht="17.100000000000001" customHeight="1" thickBot="1">
      <c r="A18" s="35" t="s">
        <v>21</v>
      </c>
      <c r="B18" s="36"/>
      <c r="C18" s="36"/>
      <c r="D18" s="37"/>
      <c r="E18" s="31">
        <v>1800</v>
      </c>
      <c r="F18" s="32"/>
      <c r="G18" s="40"/>
      <c r="H18" s="41"/>
      <c r="I18" s="40"/>
      <c r="J18" s="41"/>
      <c r="K18" s="40"/>
      <c r="L18" s="41"/>
      <c r="M18" s="40"/>
      <c r="N18" s="41"/>
      <c r="O18" s="40"/>
      <c r="P18" s="41"/>
      <c r="Q18" s="40"/>
      <c r="R18" s="41"/>
    </row>
    <row r="19" spans="1:23" s="6" customFormat="1" ht="17.100000000000001" customHeight="1" thickBot="1">
      <c r="A19" s="35" t="s">
        <v>22</v>
      </c>
      <c r="B19" s="36"/>
      <c r="C19" s="36"/>
      <c r="D19" s="37"/>
      <c r="E19" s="38">
        <v>0.94199999999999995</v>
      </c>
      <c r="F19" s="39"/>
      <c r="G19" s="40"/>
      <c r="H19" s="41"/>
      <c r="I19" s="40"/>
      <c r="J19" s="41"/>
      <c r="K19" s="40"/>
      <c r="L19" s="41"/>
      <c r="M19" s="40"/>
      <c r="N19" s="41"/>
      <c r="O19" s="40"/>
      <c r="P19" s="41"/>
      <c r="Q19" s="40"/>
      <c r="R19" s="41"/>
    </row>
    <row r="20" spans="1:23" s="6" customFormat="1" ht="17.100000000000001" customHeight="1" thickBot="1">
      <c r="A20" s="35" t="s">
        <v>14</v>
      </c>
      <c r="B20" s="36"/>
      <c r="C20" s="36"/>
      <c r="D20" s="37"/>
      <c r="E20" s="31">
        <v>5000</v>
      </c>
      <c r="F20" s="32"/>
      <c r="G20" s="40"/>
      <c r="H20" s="41"/>
      <c r="I20" s="40"/>
      <c r="J20" s="41"/>
      <c r="K20" s="40"/>
      <c r="L20" s="41"/>
      <c r="M20" s="40"/>
      <c r="N20" s="41"/>
      <c r="O20" s="40"/>
      <c r="P20" s="41"/>
      <c r="Q20" s="40"/>
      <c r="R20" s="41"/>
    </row>
    <row r="21" spans="1:23" s="6" customFormat="1" ht="17.100000000000001" customHeight="1" thickBot="1">
      <c r="A21" s="35" t="s">
        <v>15</v>
      </c>
      <c r="B21" s="36"/>
      <c r="C21" s="36"/>
      <c r="D21" s="37"/>
      <c r="E21" s="31">
        <v>1</v>
      </c>
      <c r="F21" s="32"/>
      <c r="G21" s="40"/>
      <c r="H21" s="41"/>
      <c r="I21" s="40"/>
      <c r="J21" s="41"/>
      <c r="K21" s="40"/>
      <c r="L21" s="41"/>
      <c r="M21" s="40"/>
      <c r="N21" s="41"/>
      <c r="O21" s="40"/>
      <c r="P21" s="41"/>
      <c r="Q21" s="40"/>
      <c r="R21" s="41"/>
    </row>
    <row r="22" spans="1:23" s="6" customFormat="1" ht="17.100000000000001" customHeight="1" thickBot="1">
      <c r="A22" s="35" t="s">
        <v>2</v>
      </c>
      <c r="B22" s="36"/>
      <c r="C22" s="36"/>
      <c r="D22" s="37"/>
      <c r="E22" s="33">
        <v>80</v>
      </c>
      <c r="F22" s="34"/>
      <c r="G22" s="60" t="str">
        <f>IF(G17=0," ",HLOOKUP(G17,$C$8:$R$9,2))</f>
        <v xml:space="preserve"> </v>
      </c>
      <c r="H22" s="61"/>
      <c r="I22" s="60" t="str">
        <f t="shared" ref="I22" si="0">IF(I17=0," ",HLOOKUP(I17,$C$8:$R$9,2))</f>
        <v xml:space="preserve"> </v>
      </c>
      <c r="J22" s="61"/>
      <c r="K22" s="60" t="str">
        <f t="shared" ref="K22" si="1">IF(K17=0," ",HLOOKUP(K17,$C$8:$R$9,2))</f>
        <v xml:space="preserve"> </v>
      </c>
      <c r="L22" s="61"/>
      <c r="M22" s="60" t="str">
        <f t="shared" ref="M22" si="2">IF(M17=0," ",HLOOKUP(M17,$C$8:$R$9,2))</f>
        <v xml:space="preserve"> </v>
      </c>
      <c r="N22" s="61"/>
      <c r="O22" s="60" t="str">
        <f t="shared" ref="O22" si="3">IF(O17=0," ",HLOOKUP(O17,$C$8:$R$9,2))</f>
        <v xml:space="preserve"> </v>
      </c>
      <c r="P22" s="61"/>
      <c r="Q22" s="60" t="str">
        <f t="shared" ref="Q22" si="4">IF(Q17=0," ",HLOOKUP(Q17,$C$8:$R$9,2))</f>
        <v xml:space="preserve"> </v>
      </c>
      <c r="R22" s="61"/>
      <c r="W22" s="6" t="s">
        <v>26</v>
      </c>
    </row>
    <row r="23" spans="1:23" s="6" customFormat="1" ht="17.100000000000001" customHeight="1" thickBot="1">
      <c r="A23" s="46" t="s">
        <v>1</v>
      </c>
      <c r="B23" s="47"/>
      <c r="C23" s="47"/>
      <c r="D23" s="48"/>
      <c r="E23" s="44">
        <f>E22*E21</f>
        <v>80</v>
      </c>
      <c r="F23" s="45"/>
      <c r="G23" s="62" t="str">
        <f>IF(G17=0,"$0.00",G21*G22)</f>
        <v>$0.00</v>
      </c>
      <c r="H23" s="63"/>
      <c r="I23" s="62" t="str">
        <f t="shared" ref="I23" si="5">IF(I17=0,"$0.00",I21*I22)</f>
        <v>$0.00</v>
      </c>
      <c r="J23" s="63"/>
      <c r="K23" s="62" t="str">
        <f t="shared" ref="K23" si="6">IF(K17=0,"$0.00",K21*K22)</f>
        <v>$0.00</v>
      </c>
      <c r="L23" s="63"/>
      <c r="M23" s="62" t="str">
        <f t="shared" ref="M23" si="7">IF(M17=0,"$0.00",M21*M22)</f>
        <v>$0.00</v>
      </c>
      <c r="N23" s="63"/>
      <c r="O23" s="62" t="str">
        <f t="shared" ref="O23" si="8">IF(O17=0,"$0.00",O21*O22)</f>
        <v>$0.00</v>
      </c>
      <c r="P23" s="63"/>
      <c r="Q23" s="62" t="str">
        <f t="shared" ref="Q23" si="9">IF(Q17=0,"$0.00",Q21*Q22)</f>
        <v>$0.00</v>
      </c>
      <c r="R23" s="63"/>
    </row>
    <row r="24" spans="1:23" s="6" customFormat="1" ht="28.5" customHeight="1">
      <c r="A24" s="71" t="s">
        <v>30</v>
      </c>
      <c r="B24" s="71"/>
      <c r="C24" s="71"/>
      <c r="D24" s="71"/>
      <c r="E24" s="71"/>
      <c r="F24" s="71"/>
      <c r="G24" s="71"/>
      <c r="H24" s="71"/>
      <c r="I24" s="71"/>
      <c r="J24" s="71"/>
      <c r="K24" s="71"/>
      <c r="L24" s="71"/>
      <c r="M24" s="71"/>
      <c r="N24" s="71"/>
      <c r="O24" s="71"/>
      <c r="P24" s="71"/>
      <c r="Q24" s="71"/>
      <c r="R24" s="71"/>
    </row>
    <row r="25" spans="1:23" s="6" customFormat="1" ht="17.100000000000001" customHeight="1" thickBot="1">
      <c r="A25" s="7"/>
      <c r="B25" s="7"/>
      <c r="C25" s="7"/>
      <c r="D25" s="7"/>
      <c r="E25" s="7"/>
      <c r="F25" s="7"/>
      <c r="G25" s="7"/>
      <c r="H25" s="7"/>
      <c r="I25" s="7"/>
      <c r="J25" s="7"/>
      <c r="K25" s="7"/>
      <c r="L25" s="7"/>
      <c r="M25" s="7"/>
      <c r="N25" s="7"/>
      <c r="O25" s="7"/>
      <c r="P25" s="7"/>
      <c r="Q25" s="8"/>
      <c r="R25" s="9"/>
    </row>
    <row r="26" spans="1:23" s="6" customFormat="1" ht="22.5" customHeight="1" thickBot="1">
      <c r="A26" s="10"/>
      <c r="B26" s="11"/>
      <c r="C26" s="11"/>
      <c r="D26" s="11"/>
      <c r="E26" s="11"/>
      <c r="F26" s="11"/>
      <c r="G26" s="11"/>
      <c r="H26" s="11"/>
      <c r="I26" s="11"/>
      <c r="J26" s="11"/>
      <c r="K26" s="66" t="s">
        <v>27</v>
      </c>
      <c r="L26" s="67"/>
      <c r="M26" s="67"/>
      <c r="N26" s="67"/>
      <c r="O26" s="67"/>
      <c r="P26" s="68"/>
      <c r="Q26" s="65">
        <f>SUM(G23:R23)</f>
        <v>0</v>
      </c>
      <c r="R26" s="65"/>
    </row>
    <row r="27" spans="1:23" ht="24" customHeight="1"/>
    <row r="28" spans="1:23" s="12" customFormat="1" ht="30" customHeight="1">
      <c r="B28" s="13" t="s">
        <v>17</v>
      </c>
      <c r="C28" s="64"/>
      <c r="D28" s="64"/>
      <c r="E28" s="64"/>
      <c r="F28" s="64"/>
      <c r="G28" s="64"/>
      <c r="H28" s="64"/>
      <c r="I28" s="14"/>
      <c r="J28" s="14"/>
      <c r="K28" s="69"/>
      <c r="L28" s="70"/>
      <c r="M28" s="70"/>
      <c r="N28" s="70"/>
      <c r="O28" s="70"/>
      <c r="P28" s="70"/>
      <c r="Q28" s="70"/>
      <c r="R28" s="70"/>
    </row>
    <row r="29" spans="1:23" s="12" customFormat="1" ht="30" customHeight="1">
      <c r="B29" s="13" t="s">
        <v>18</v>
      </c>
      <c r="C29" s="64"/>
      <c r="D29" s="64"/>
      <c r="E29" s="64"/>
      <c r="F29" s="64"/>
      <c r="G29" s="64"/>
      <c r="H29" s="64"/>
      <c r="I29" s="14"/>
      <c r="J29" s="14"/>
      <c r="K29" s="70"/>
      <c r="L29" s="70"/>
      <c r="M29" s="70"/>
      <c r="N29" s="70"/>
      <c r="O29" s="70"/>
      <c r="P29" s="70"/>
      <c r="Q29" s="70"/>
      <c r="R29" s="70"/>
    </row>
    <row r="30" spans="1:23" ht="30" customHeight="1">
      <c r="B30" s="13" t="s">
        <v>0</v>
      </c>
      <c r="C30" s="64"/>
      <c r="D30" s="64"/>
      <c r="E30" s="64"/>
      <c r="F30" s="64"/>
      <c r="G30" s="64"/>
      <c r="H30" s="64"/>
      <c r="K30" s="70"/>
      <c r="L30" s="70"/>
      <c r="M30" s="70"/>
      <c r="N30" s="70"/>
      <c r="O30" s="70"/>
      <c r="P30" s="70"/>
      <c r="Q30" s="70"/>
      <c r="R30" s="70"/>
    </row>
    <row r="31" spans="1:23" ht="30" customHeight="1">
      <c r="B31" s="2"/>
      <c r="C31" s="64"/>
      <c r="D31" s="64"/>
      <c r="E31" s="64"/>
      <c r="F31" s="64"/>
      <c r="G31" s="64"/>
      <c r="H31" s="64"/>
      <c r="K31" s="70"/>
      <c r="L31" s="70"/>
      <c r="M31" s="70"/>
      <c r="N31" s="70"/>
      <c r="O31" s="70"/>
      <c r="P31" s="70"/>
      <c r="Q31" s="70"/>
      <c r="R31" s="70"/>
    </row>
    <row r="32" spans="1:23"/>
    <row r="33"/>
    <row r="34"/>
    <row r="35"/>
    <row r="36"/>
    <row r="37"/>
    <row r="38"/>
    <row r="39"/>
    <row r="40"/>
    <row r="41"/>
    <row r="42"/>
    <row r="43"/>
    <row r="44"/>
    <row r="45"/>
  </sheetData>
  <sheetProtection algorithmName="SHA-512" hashValue="C49YFqZKawXk22T5PACN5CrPqcAdX6X8lqdAYYQvONpKFeb6YoD4Txi+nAyfdwx7ogd94Bh+gUsBA3i4PAhH5Q==" saltValue="1lp53Dm3k6aGvnguS/DOGg==" spinCount="100000" sheet="1" objects="1" scenarios="1"/>
  <mergeCells count="109">
    <mergeCell ref="Q21:R21"/>
    <mergeCell ref="Q22:R22"/>
    <mergeCell ref="Q23:R23"/>
    <mergeCell ref="O23:P23"/>
    <mergeCell ref="O22:P22"/>
    <mergeCell ref="O21:P21"/>
    <mergeCell ref="C30:H30"/>
    <mergeCell ref="C31:H31"/>
    <mergeCell ref="Q26:R26"/>
    <mergeCell ref="K26:P26"/>
    <mergeCell ref="C28:H28"/>
    <mergeCell ref="C29:H29"/>
    <mergeCell ref="K28:R31"/>
    <mergeCell ref="M23:N23"/>
    <mergeCell ref="K23:L23"/>
    <mergeCell ref="A24:R24"/>
    <mergeCell ref="M21:N21"/>
    <mergeCell ref="I22:J22"/>
    <mergeCell ref="I23:J23"/>
    <mergeCell ref="G23:H23"/>
    <mergeCell ref="G21:H21"/>
    <mergeCell ref="G22:H22"/>
    <mergeCell ref="K22:L22"/>
    <mergeCell ref="M22:N22"/>
    <mergeCell ref="I18:J18"/>
    <mergeCell ref="I19:J19"/>
    <mergeCell ref="K18:L18"/>
    <mergeCell ref="I20:J20"/>
    <mergeCell ref="Q14:R14"/>
    <mergeCell ref="Q15:R15"/>
    <mergeCell ref="O19:P19"/>
    <mergeCell ref="O20:P20"/>
    <mergeCell ref="Q16:R16"/>
    <mergeCell ref="Q17:R17"/>
    <mergeCell ref="Q18:R18"/>
    <mergeCell ref="Q19:R19"/>
    <mergeCell ref="M20:N20"/>
    <mergeCell ref="M14:N14"/>
    <mergeCell ref="M15:N15"/>
    <mergeCell ref="Q20:R20"/>
    <mergeCell ref="O14:P14"/>
    <mergeCell ref="O15:P15"/>
    <mergeCell ref="O16:P16"/>
    <mergeCell ref="O17:P17"/>
    <mergeCell ref="O18:P18"/>
    <mergeCell ref="M17:N17"/>
    <mergeCell ref="K21:L21"/>
    <mergeCell ref="E23:F23"/>
    <mergeCell ref="A23:D23"/>
    <mergeCell ref="A21:D21"/>
    <mergeCell ref="A22:D22"/>
    <mergeCell ref="A20:D20"/>
    <mergeCell ref="E20:F20"/>
    <mergeCell ref="I21:J21"/>
    <mergeCell ref="A4:R4"/>
    <mergeCell ref="A6:R6"/>
    <mergeCell ref="A12:D12"/>
    <mergeCell ref="A13:D13"/>
    <mergeCell ref="G12:H12"/>
    <mergeCell ref="G13:H13"/>
    <mergeCell ref="K12:L12"/>
    <mergeCell ref="A8:B8"/>
    <mergeCell ref="A9:B9"/>
    <mergeCell ref="E12:F12"/>
    <mergeCell ref="E13:F13"/>
    <mergeCell ref="O12:P12"/>
    <mergeCell ref="O13:P13"/>
    <mergeCell ref="Q12:R12"/>
    <mergeCell ref="Q13:R13"/>
    <mergeCell ref="K13:L13"/>
    <mergeCell ref="G15:H15"/>
    <mergeCell ref="G16:H16"/>
    <mergeCell ref="G17:H17"/>
    <mergeCell ref="G18:H18"/>
    <mergeCell ref="G19:H19"/>
    <mergeCell ref="G20:H20"/>
    <mergeCell ref="M12:N12"/>
    <mergeCell ref="I12:J12"/>
    <mergeCell ref="I13:J13"/>
    <mergeCell ref="M13:N13"/>
    <mergeCell ref="G14:H14"/>
    <mergeCell ref="K15:L15"/>
    <mergeCell ref="K16:L16"/>
    <mergeCell ref="M16:N16"/>
    <mergeCell ref="K17:L17"/>
    <mergeCell ref="K14:L14"/>
    <mergeCell ref="I14:J14"/>
    <mergeCell ref="K19:L19"/>
    <mergeCell ref="K20:L20"/>
    <mergeCell ref="I15:J15"/>
    <mergeCell ref="I16:J16"/>
    <mergeCell ref="M18:N18"/>
    <mergeCell ref="M19:N19"/>
    <mergeCell ref="I17:J17"/>
    <mergeCell ref="A10:B10"/>
    <mergeCell ref="E21:F21"/>
    <mergeCell ref="E22:F22"/>
    <mergeCell ref="A17:D17"/>
    <mergeCell ref="A18:D18"/>
    <mergeCell ref="E18:F18"/>
    <mergeCell ref="E19:F19"/>
    <mergeCell ref="A19:D19"/>
    <mergeCell ref="E17:F17"/>
    <mergeCell ref="A14:D14"/>
    <mergeCell ref="E14:F14"/>
    <mergeCell ref="A15:D15"/>
    <mergeCell ref="A16:D16"/>
    <mergeCell ref="E15:F15"/>
    <mergeCell ref="E16:F16"/>
  </mergeCells>
  <phoneticPr fontId="1" type="noConversion"/>
  <printOptions horizontalCentered="1"/>
  <pageMargins left="0.48" right="0.28999999999999998" top="0.75" bottom="0.46" header="0.5" footer="0.44"/>
  <pageSetup scale="68" orientation="portrait" verticalDpi="1200" r:id="rId1"/>
  <headerFooter alignWithMargins="0">
    <oddFooter>&amp;L&amp;"Arial,Regular"&amp;8A mark of the Province of Ontario protected under Canadian trademark law. 
Used under sublicense.
&amp;XOM&amp;XOfficial Mark of the Independent Electricity System Operator.  Used under licence.
&amp;CV7.0&amp;R&amp;"Arial,Regular"Page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
  <sheetViews>
    <sheetView workbookViewId="0">
      <selection activeCell="A6" sqref="A6"/>
    </sheetView>
  </sheetViews>
  <sheetFormatPr defaultRowHeight="12.75"/>
  <cols>
    <col min="1" max="1" width="148.75" bestFit="1" customWidth="1"/>
    <col min="18" max="18" width="18.5" customWidth="1"/>
  </cols>
  <sheetData>
    <row r="1" spans="1:19">
      <c r="A1" s="29" t="s">
        <v>54</v>
      </c>
      <c r="S1" s="28"/>
    </row>
  </sheetData>
  <hyperlinks>
    <hyperlink ref="A1" r:id="rId1" tooltip="click to email retrofit@ieso.ca" xr:uid="{00000000-0004-0000-0100-000000000000}"/>
  </hyperlinks>
  <pageMargins left="0.7" right="0.7" top="0.75" bottom="0.75" header="0.3" footer="0.3"/>
  <pageSetup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B6" sqref="B6"/>
    </sheetView>
  </sheetViews>
  <sheetFormatPr defaultRowHeight="12.75"/>
  <cols>
    <col min="1" max="1" width="14.625" customWidth="1"/>
  </cols>
  <sheetData>
    <row r="2" spans="1:2">
      <c r="A2" t="s">
        <v>31</v>
      </c>
      <c r="B2" s="15">
        <v>7</v>
      </c>
    </row>
    <row r="3" spans="1:2">
      <c r="A3" s="16" t="s">
        <v>32</v>
      </c>
      <c r="B3" s="17" t="s">
        <v>52</v>
      </c>
    </row>
    <row r="4" spans="1:2">
      <c r="A4" s="16" t="s">
        <v>33</v>
      </c>
      <c r="B4" s="18">
        <v>1</v>
      </c>
    </row>
    <row r="5" spans="1:2">
      <c r="A5" s="16" t="s">
        <v>34</v>
      </c>
      <c r="B5" s="18">
        <v>2019</v>
      </c>
    </row>
    <row r="6" spans="1:2">
      <c r="A6" s="16"/>
    </row>
    <row r="7" spans="1:2" ht="18">
      <c r="A7" s="19"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7"/>
  <sheetViews>
    <sheetView workbookViewId="0">
      <selection activeCell="A8" sqref="A8"/>
    </sheetView>
  </sheetViews>
  <sheetFormatPr defaultColWidth="9" defaultRowHeight="12.75"/>
  <cols>
    <col min="1" max="1" width="13.75" style="27" bestFit="1" customWidth="1"/>
    <col min="2" max="2" width="9.75" style="22" bestFit="1" customWidth="1"/>
    <col min="3" max="3" width="12.25" style="22" bestFit="1" customWidth="1"/>
    <col min="4" max="4" width="22.5" style="22" bestFit="1" customWidth="1"/>
    <col min="5" max="5" width="114.375" style="22" bestFit="1" customWidth="1"/>
    <col min="6" max="16384" width="9" style="22"/>
  </cols>
  <sheetData>
    <row r="1" spans="1:5">
      <c r="A1" s="25" t="s">
        <v>36</v>
      </c>
      <c r="B1" s="21" t="s">
        <v>37</v>
      </c>
      <c r="C1" s="21" t="s">
        <v>38</v>
      </c>
      <c r="D1" s="21" t="s">
        <v>39</v>
      </c>
      <c r="E1" s="21" t="s">
        <v>40</v>
      </c>
    </row>
    <row r="2" spans="1:5">
      <c r="A2" s="26">
        <v>5</v>
      </c>
      <c r="B2" s="23">
        <v>40165</v>
      </c>
      <c r="C2" s="22" t="s">
        <v>41</v>
      </c>
      <c r="D2" s="22" t="s">
        <v>45</v>
      </c>
      <c r="E2" s="22" t="s">
        <v>42</v>
      </c>
    </row>
    <row r="3" spans="1:5">
      <c r="A3" s="26">
        <v>5</v>
      </c>
      <c r="B3" s="23">
        <v>40165</v>
      </c>
      <c r="C3" s="22" t="s">
        <v>41</v>
      </c>
      <c r="D3" s="22" t="s">
        <v>43</v>
      </c>
      <c r="E3" s="22" t="s">
        <v>44</v>
      </c>
    </row>
    <row r="4" spans="1:5">
      <c r="A4" s="26">
        <v>5</v>
      </c>
      <c r="B4" s="23">
        <v>40178</v>
      </c>
      <c r="C4" s="22" t="s">
        <v>46</v>
      </c>
      <c r="D4" s="22" t="s">
        <v>45</v>
      </c>
      <c r="E4" s="22" t="s">
        <v>47</v>
      </c>
    </row>
    <row r="5" spans="1:5">
      <c r="A5" s="26">
        <v>5</v>
      </c>
      <c r="B5" s="23">
        <v>40516</v>
      </c>
      <c r="C5" s="22" t="s">
        <v>46</v>
      </c>
      <c r="D5" s="22" t="s">
        <v>45</v>
      </c>
      <c r="E5" s="22" t="s">
        <v>47</v>
      </c>
    </row>
    <row r="6" spans="1:5">
      <c r="A6" s="27">
        <v>7</v>
      </c>
      <c r="B6" s="23">
        <v>42083</v>
      </c>
      <c r="C6" s="22" t="s">
        <v>49</v>
      </c>
      <c r="D6" s="22" t="s">
        <v>45</v>
      </c>
      <c r="E6" s="22" t="s">
        <v>50</v>
      </c>
    </row>
    <row r="7" spans="1:5">
      <c r="A7" s="27">
        <v>7</v>
      </c>
      <c r="B7" s="23">
        <v>42083</v>
      </c>
      <c r="C7" s="22" t="s">
        <v>41</v>
      </c>
      <c r="D7" s="22" t="s">
        <v>43</v>
      </c>
      <c r="E7" s="2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VFD Eligible Measures List</vt:lpstr>
      <vt:lpstr>Accessibility Disclaimer</vt:lpstr>
      <vt:lpstr>Version Control</vt:lpstr>
      <vt:lpstr>Revision History</vt:lpstr>
      <vt:lpstr>'VFD Eligible Measures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Wilby</dc:creator>
  <cp:lastModifiedBy>Keith</cp:lastModifiedBy>
  <cp:lastPrinted>2014-12-22T15:21:35Z</cp:lastPrinted>
  <dcterms:created xsi:type="dcterms:W3CDTF">2006-11-22T17:59:15Z</dcterms:created>
  <dcterms:modified xsi:type="dcterms:W3CDTF">2021-01-05T15:06:20Z</dcterms:modified>
</cp:coreProperties>
</file>