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ate1904="1" defaultThemeVersion="124226"/>
  <mc:AlternateContent xmlns:mc="http://schemas.openxmlformats.org/markup-compatibility/2006">
    <mc:Choice Requires="x15">
      <x15ac:absPath xmlns:x15ac="http://schemas.microsoft.com/office/spreadsheetml/2010/11/ac" url="C:\Users\Keith\Desktop\IESO\New Framework\worksheets\Exempt Retrofit worksheets\"/>
    </mc:Choice>
  </mc:AlternateContent>
  <xr:revisionPtr revIDLastSave="0" documentId="13_ncr:1_{6031F3E3-5203-441F-B931-058FAD5E4818}" xr6:coauthVersionLast="45" xr6:coauthVersionMax="45" xr10:uidLastSave="{00000000-0000-0000-0000-000000000000}"/>
  <workbookProtection workbookAlgorithmName="SHA-512" workbookHashValue="+B+1e10HOKrnL/QUF/qpcRREMHQmGlG61PnX1uxeveHlzT0mwSMxLkGmAjy1XvavBX94QRU69fYK2vnXUH1VSw==" workbookSaltValue="BG9ZjujZU67zPM8a9sVbaQ==" workbookSpinCount="100000" lockStructure="1"/>
  <bookViews>
    <workbookView xWindow="-120" yWindow="-120" windowWidth="29040" windowHeight="15840" tabRatio="500" xr2:uid="{00000000-000D-0000-FFFF-FFFF00000000}"/>
  </bookViews>
  <sheets>
    <sheet name="Motor Eligible Measures List" sheetId="1" r:id="rId1"/>
    <sheet name="Accessibility Disclaimer" sheetId="4" r:id="rId2"/>
    <sheet name="Version Control" sheetId="2" state="hidden" r:id="rId3"/>
    <sheet name="Revision History" sheetId="3" state="hidden" r:id="rId4"/>
  </sheets>
  <definedNames>
    <definedName name="_xlnm.Print_Area" localSheetId="0">'Motor Eligible Measures List'!$A$1:$K$85</definedName>
  </definedNames>
  <calcPr calcId="181029"/>
</workbook>
</file>

<file path=xl/calcChain.xml><?xml version="1.0" encoding="utf-8"?>
<calcChain xmlns="http://schemas.openxmlformats.org/spreadsheetml/2006/main">
  <c r="J71" i="1" l="1"/>
  <c r="I71" i="1"/>
  <c r="H71" i="1"/>
  <c r="G71" i="1"/>
  <c r="F71" i="1"/>
  <c r="D71" i="1"/>
  <c r="A2" i="1"/>
  <c r="A57" i="1" s="1"/>
  <c r="J74" i="1" l="1"/>
</calcChain>
</file>

<file path=xl/sharedStrings.xml><?xml version="1.0" encoding="utf-8"?>
<sst xmlns="http://schemas.openxmlformats.org/spreadsheetml/2006/main" count="90" uniqueCount="66">
  <si>
    <t>Motor Size (HP)</t>
  </si>
  <si>
    <t>Example</t>
  </si>
  <si>
    <t>#1</t>
  </si>
  <si>
    <t>#2</t>
  </si>
  <si>
    <t>#3</t>
  </si>
  <si>
    <t>#4</t>
  </si>
  <si>
    <t>#5</t>
  </si>
  <si>
    <t>Reason: “N”=New or “F”=Failed</t>
  </si>
  <si>
    <t>N</t>
  </si>
  <si>
    <t>Location: Building and Room</t>
  </si>
  <si>
    <t>Function: Fan, Pump, Process, Other</t>
  </si>
  <si>
    <t>Pump</t>
  </si>
  <si>
    <t>Manufacturer</t>
  </si>
  <si>
    <t>ABC</t>
  </si>
  <si>
    <t>Model Number</t>
  </si>
  <si>
    <t>GH553</t>
  </si>
  <si>
    <t>“ODP” or “TEFC”</t>
  </si>
  <si>
    <t>TEFC</t>
  </si>
  <si>
    <t>Size in Horsepower</t>
  </si>
  <si>
    <t>Speed in RPM</t>
  </si>
  <si>
    <t>Annual Run Hours (actual)</t>
  </si>
  <si>
    <t>Quantity</t>
  </si>
  <si>
    <t>North Pump</t>
  </si>
  <si>
    <t>Name of Applicant:</t>
  </si>
  <si>
    <t>Company Name:</t>
  </si>
  <si>
    <t>Required Information</t>
  </si>
  <si>
    <t>OPEN DRIP-PROOF (ODP) MOTORS</t>
  </si>
  <si>
    <t xml:space="preserve"> TOTALLY ENCLOSED FAN-COOLED (TEFC) MOTORS</t>
  </si>
  <si>
    <t>TOTAL PARTICIPANT INCENTIVE REQUESTED:</t>
  </si>
  <si>
    <t xml:space="preserve">Participant Incentive ($/Motor)  </t>
  </si>
  <si>
    <t>Total Participant Incentive</t>
  </si>
  <si>
    <t>Participant Incentive  ($/Motor)</t>
  </si>
  <si>
    <t>Building Address:</t>
  </si>
  <si>
    <r>
      <t>Note:</t>
    </r>
    <r>
      <rPr>
        <sz val="8"/>
        <rFont val="Arial"/>
        <family val="2"/>
      </rPr>
      <t xml:space="preserve"> The Eligible Measures Lists and Eligible Measures Worksheets are based on assumptions and are subject to change and the incentive amounts do not include HST or other applicable taxes.</t>
    </r>
  </si>
  <si>
    <t>Nameplate NEMA Full Load Nominal Efficiency</t>
  </si>
  <si>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</si>
  <si>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</si>
  <si>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</si>
  <si>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</si>
  <si>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</si>
  <si>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Version Number</t>
  </si>
  <si>
    <t>Date</t>
  </si>
  <si>
    <t>Revision Type</t>
  </si>
  <si>
    <t>Tab</t>
  </si>
  <si>
    <t>Details</t>
  </si>
  <si>
    <t>Formatting</t>
  </si>
  <si>
    <t>Blank columns and rows (far right and bottom) were hidden</t>
  </si>
  <si>
    <t>Version Control</t>
  </si>
  <si>
    <t>Version control updated. Version: 5.0 Date: January 31, 2014</t>
  </si>
  <si>
    <t>Motor Eligible Measures List</t>
  </si>
  <si>
    <t>Assumed Base Case</t>
  </si>
  <si>
    <t>Speed: 1200 RPM</t>
  </si>
  <si>
    <t>Speed: 1800 RPM</t>
  </si>
  <si>
    <t>Speed: 3600 RPM</t>
  </si>
  <si>
    <t>Clarification</t>
  </si>
  <si>
    <t>Assumed Base Case columns were added (Columns C,F and G)</t>
  </si>
  <si>
    <t>Revison No.</t>
  </si>
  <si>
    <t>Footer Revision No. was changed from V4.0 to V5.0</t>
  </si>
  <si>
    <t>Nameplate NEMA Full Load Minimum Nominal Efficiency</t>
  </si>
  <si>
    <t/>
  </si>
  <si>
    <t>Update</t>
  </si>
  <si>
    <t>Removed LDC language and included Retrofit portal note</t>
  </si>
  <si>
    <t>Version control updated. Version: 7.0 Date: April 1, 2019 - note: Updated from Version 6.0; Version 6.0 revision history notes not identified</t>
  </si>
  <si>
    <t>April</t>
  </si>
  <si>
    <r>
      <t xml:space="preserve">Motors must operate a minimum of 2,000 hours per year to be eligible for Participant Incentives. Only 3-phase motors meeting or exceeding the Efficiency Levels of the Nameplate NEMA Full Load Nominal Efficiency as listed in CEE Motors List (January 2012) below are eligible.   
INSTRUCTIONS:
In order to calculate the Participant Incentive amount, enter the number of motors to be installed in the 'Quantity' row.  Based on the type (ODP/TEFC), size (HP), speed (RPM), and efficiency of the motor, determine the Participant Incentive per motor and enter this amount in the 'Participant Incentive ($/Motor)' row.  The 'Total Participant Incentive' row will automatically populate based on this information.  The 'Required Information' must also be completed for each unit. The sum of the 'Total Participant Incentive' amounts will be automatically populated in the 'TOTAL PARTICIPANT INCENTIVE REQUESTED' field at the bottom of the worksheet.   For more than five motor types, please use an additional copy of this worksheet.
In order to receive your Participant Incentive payment, invoices showing proof of payment must be submitted to the IESO.  It is recommended that you provide manufacturer technical specification sheets demonstrating that the equipment meets the program requirements including the applicable NEMA rated efficiency.  You may be required to provide additional information in connection with your Project in order for your Application to be approved.  
</t>
    </r>
    <r>
      <rPr>
        <b/>
        <sz val="10"/>
        <rFont val="Arial"/>
        <family val="2"/>
      </rPr>
      <t>Note:</t>
    </r>
    <r>
      <rPr>
        <sz val="10"/>
        <rFont val="Arial"/>
        <family val="2"/>
      </rPr>
      <t xml:space="preserve"> This worksheet is intended for Participants’ information purposes only and is not binding on the IESO.  Per the Program Requirements and Participant Agreement for the Retrofit Program, the Estimated Participant Incentives will be calculated through the online Retrofit Portal.</t>
    </r>
  </si>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</sst>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Red]\-&quot;$&quot;#,##0"/>
    <numFmt numFmtId="165" formatCode="&quot;$&quot;#,##0"/>
    <numFmt numFmtId="166" formatCode="&quot;$&quot;#,##0.00"/>
    <numFmt numFmtId="167" formatCode="0.0%"/>
    <numFmt numFmtId="168" formatCode="0.0"/>
    <numFmt numFmtId="169" formatCode="0.0_);\(0.0\)"/>
  </numFmts>
  <fonts count="16" x14ac:knownFonts="1">
    <font>
      <sz val="10"/>
      <name val="Verdana"/>
    </font>
    <font>
      <sz val="8"/>
      <name val="Verdana"/>
      <family val="2"/>
    </font>
    <font>
      <sz val="8"/>
      <name val="Arial"/>
      <family val="2"/>
    </font>
    <font>
      <b/>
      <sz val="9"/>
      <name val="Arial"/>
      <family val="2"/>
    </font>
    <font>
      <b/>
      <sz val="8"/>
      <name val="Arial"/>
      <family val="2"/>
    </font>
    <font>
      <sz val="9"/>
      <name val="Arial"/>
      <family val="2"/>
    </font>
    <font>
      <b/>
      <sz val="10"/>
      <name val="Arial"/>
      <family val="2"/>
    </font>
    <font>
      <b/>
      <sz val="10"/>
      <name val="Verdana"/>
      <family val="2"/>
    </font>
    <font>
      <sz val="10"/>
      <name val="Arial"/>
      <family val="2"/>
    </font>
    <font>
      <b/>
      <sz val="10"/>
      <color indexed="10"/>
      <name val="Arial"/>
      <family val="2"/>
    </font>
    <font>
      <sz val="10"/>
      <name val="Verdana"/>
      <family val="2"/>
    </font>
    <font>
      <sz val="14"/>
      <color rgb="FFFF0000"/>
      <name val="Verdana"/>
      <family val="2"/>
    </font>
    <font>
      <b/>
      <sz val="14"/>
      <color rgb="FFFF0000"/>
      <name val="Verdana"/>
      <family val="2"/>
    </font>
    <font>
      <sz val="15"/>
      <color theme="0" tint="-0.34998626667073579"/>
      <name val="Helvetica"/>
    </font>
    <font>
      <u/>
      <sz val="10"/>
      <color theme="10"/>
      <name val="Verdana"/>
      <family val="2"/>
    </font>
    <font>
      <u/>
      <sz val="10"/>
      <color rgb="FF2E813E"/>
      <name val="Arial"/>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4.9989318521683403E-2"/>
        <bgColor indexed="64"/>
      </patternFill>
    </fill>
  </fills>
  <borders count="2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5">
    <xf numFmtId="0" fontId="0" fillId="0" borderId="0"/>
    <xf numFmtId="0" fontId="10" fillId="0" borderId="0"/>
    <xf numFmtId="44" fontId="10" fillId="0" borderId="0" applyFont="0" applyFill="0" applyBorder="0" applyAlignment="0" applyProtection="0"/>
    <xf numFmtId="43" fontId="10" fillId="0" borderId="0" applyFont="0" applyFill="0" applyBorder="0" applyAlignment="0" applyProtection="0"/>
    <xf numFmtId="0" fontId="14" fillId="0" borderId="0" applyNumberFormat="0" applyFill="0" applyBorder="0" applyAlignment="0" applyProtection="0"/>
  </cellStyleXfs>
  <cellXfs count="119">
    <xf numFmtId="0" fontId="0" fillId="0" borderId="0" xfId="0"/>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wrapText="1"/>
      <protection locked="0"/>
    </xf>
    <xf numFmtId="166" fontId="5" fillId="0" borderId="2" xfId="0" applyNumberFormat="1" applyFont="1" applyBorder="1" applyAlignment="1" applyProtection="1">
      <alignment horizontal="center" vertical="center" wrapText="1"/>
      <protection locked="0"/>
    </xf>
    <xf numFmtId="0" fontId="0" fillId="0" borderId="0" xfId="0" applyAlignment="1" applyProtection="1">
      <alignment vertical="center"/>
    </xf>
    <xf numFmtId="0" fontId="3" fillId="0" borderId="5"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5" fillId="0" borderId="3" xfId="0" applyFont="1" applyBorder="1" applyAlignment="1" applyProtection="1">
      <alignment horizontal="center" vertical="center" wrapText="1"/>
    </xf>
    <xf numFmtId="10" fontId="5" fillId="0" borderId="7" xfId="0" applyNumberFormat="1" applyFont="1" applyBorder="1" applyAlignment="1" applyProtection="1">
      <alignment horizontal="center" vertical="center" wrapText="1"/>
    </xf>
    <xf numFmtId="165" fontId="5" fillId="0" borderId="9" xfId="0" applyNumberFormat="1" applyFont="1" applyBorder="1" applyAlignment="1" applyProtection="1">
      <alignment horizontal="center" vertical="center" wrapText="1"/>
    </xf>
    <xf numFmtId="165" fontId="5" fillId="0" borderId="3" xfId="0" applyNumberFormat="1"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165" fontId="5" fillId="0" borderId="11" xfId="0" applyNumberFormat="1"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10" fontId="2" fillId="0" borderId="0" xfId="0" applyNumberFormat="1" applyFon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0" fillId="0" borderId="0" xfId="0" applyBorder="1" applyAlignment="1" applyProtection="1">
      <alignment vertical="center"/>
    </xf>
    <xf numFmtId="166" fontId="6" fillId="0" borderId="6" xfId="0" applyNumberFormat="1" applyFont="1" applyBorder="1" applyAlignment="1" applyProtection="1">
      <alignment horizontal="center" vertical="center" wrapText="1"/>
    </xf>
    <xf numFmtId="166" fontId="6" fillId="0" borderId="13" xfId="0" applyNumberFormat="1" applyFont="1" applyBorder="1" applyAlignment="1" applyProtection="1">
      <alignment horizontal="center" vertical="center" wrapText="1"/>
    </xf>
    <xf numFmtId="0" fontId="0" fillId="0" borderId="0" xfId="0" applyFill="1" applyBorder="1" applyAlignment="1" applyProtection="1">
      <alignment vertical="center"/>
    </xf>
    <xf numFmtId="0" fontId="2"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164" fontId="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0" fontId="7" fillId="0" borderId="0" xfId="0" applyFont="1" applyBorder="1" applyAlignment="1" applyProtection="1">
      <alignment horizontal="right" vertical="center" wrapText="1"/>
    </xf>
    <xf numFmtId="10" fontId="5" fillId="0" borderId="2" xfId="0" quotePrefix="1" applyNumberFormat="1" applyFont="1" applyBorder="1" applyAlignment="1" applyProtection="1">
      <alignment horizontal="center" vertical="center" wrapText="1"/>
    </xf>
    <xf numFmtId="167" fontId="5" fillId="0" borderId="7" xfId="0" applyNumberFormat="1" applyFont="1" applyBorder="1" applyAlignment="1" applyProtection="1">
      <alignment horizontal="center" vertical="center" wrapText="1"/>
    </xf>
    <xf numFmtId="167" fontId="5" fillId="0" borderId="2" xfId="0" applyNumberFormat="1" applyFont="1" applyBorder="1" applyAlignment="1" applyProtection="1">
      <alignment horizontal="center" vertical="center" wrapText="1"/>
    </xf>
    <xf numFmtId="10" fontId="5" fillId="0" borderId="9" xfId="0" applyNumberFormat="1" applyFont="1" applyBorder="1" applyAlignment="1" applyProtection="1">
      <alignment horizontal="center" vertical="center" wrapText="1"/>
    </xf>
    <xf numFmtId="10" fontId="5" fillId="0" borderId="3" xfId="0" quotePrefix="1" applyNumberFormat="1" applyFont="1" applyBorder="1" applyAlignment="1" applyProtection="1">
      <alignment horizontal="center" vertical="center" wrapText="1"/>
    </xf>
    <xf numFmtId="10" fontId="5" fillId="0" borderId="3" xfId="0" applyNumberFormat="1" applyFont="1" applyBorder="1" applyAlignment="1" applyProtection="1">
      <alignment horizontal="center" vertical="center" wrapText="1"/>
    </xf>
    <xf numFmtId="10" fontId="5" fillId="0" borderId="11" xfId="0" quotePrefix="1" applyNumberFormat="1" applyFont="1" applyBorder="1" applyAlignment="1" applyProtection="1">
      <alignment horizontal="center" vertical="center" wrapText="1"/>
    </xf>
    <xf numFmtId="167" fontId="5" fillId="0" borderId="8" xfId="0" applyNumberFormat="1" applyFont="1" applyBorder="1" applyAlignment="1" applyProtection="1">
      <alignment horizontal="center" vertical="center" wrapText="1"/>
    </xf>
    <xf numFmtId="167" fontId="5" fillId="0" borderId="10" xfId="0" applyNumberFormat="1" applyFont="1" applyBorder="1" applyAlignment="1" applyProtection="1">
      <alignment horizontal="center" vertical="center" wrapText="1"/>
    </xf>
    <xf numFmtId="167" fontId="5" fillId="0" borderId="12" xfId="0" applyNumberFormat="1" applyFont="1" applyBorder="1" applyAlignment="1" applyProtection="1">
      <alignment horizontal="center" vertical="center" wrapText="1"/>
    </xf>
    <xf numFmtId="167" fontId="5" fillId="0" borderId="9" xfId="0" quotePrefix="1" applyNumberFormat="1" applyFont="1" applyBorder="1" applyAlignment="1" applyProtection="1">
      <alignment horizontal="center" vertical="center" wrapText="1"/>
    </xf>
    <xf numFmtId="167" fontId="5" fillId="0" borderId="3" xfId="0" quotePrefix="1" applyNumberFormat="1" applyFont="1" applyBorder="1" applyAlignment="1" applyProtection="1">
      <alignment horizontal="center" vertical="center" wrapText="1"/>
    </xf>
    <xf numFmtId="167" fontId="5" fillId="0" borderId="11" xfId="0" quotePrefix="1" applyNumberFormat="1" applyFont="1" applyBorder="1" applyAlignment="1" applyProtection="1">
      <alignment horizontal="center" vertical="center" wrapText="1"/>
    </xf>
    <xf numFmtId="167" fontId="5" fillId="0" borderId="11" xfId="0" applyNumberFormat="1" applyFont="1" applyBorder="1" applyAlignment="1" applyProtection="1">
      <alignment horizontal="center" vertical="center" wrapText="1"/>
    </xf>
    <xf numFmtId="167" fontId="5" fillId="0" borderId="0" xfId="0" applyNumberFormat="1" applyFont="1" applyBorder="1" applyAlignment="1" applyProtection="1">
      <alignment horizontal="center" vertical="center" wrapText="1"/>
    </xf>
    <xf numFmtId="165" fontId="5" fillId="0" borderId="7" xfId="0" applyNumberFormat="1" applyFont="1" applyBorder="1" applyAlignment="1" applyProtection="1">
      <alignment horizontal="center" vertical="center" wrapText="1"/>
    </xf>
    <xf numFmtId="165" fontId="5" fillId="0" borderId="2" xfId="0" applyNumberFormat="1" applyFont="1" applyBorder="1" applyAlignment="1" applyProtection="1">
      <alignment horizontal="center" vertical="center" wrapText="1"/>
    </xf>
    <xf numFmtId="10" fontId="5" fillId="0" borderId="9" xfId="0" quotePrefix="1" applyNumberFormat="1" applyFont="1" applyBorder="1" applyAlignment="1" applyProtection="1">
      <alignment horizontal="center" vertical="center" wrapText="1"/>
    </xf>
    <xf numFmtId="167" fontId="5" fillId="0" borderId="3" xfId="0" applyNumberFormat="1" applyFont="1" applyBorder="1" applyAlignment="1" applyProtection="1">
      <alignment horizontal="center" vertical="center" wrapText="1"/>
    </xf>
    <xf numFmtId="10" fontId="5" fillId="0" borderId="11" xfId="0" applyNumberFormat="1" applyFont="1" applyBorder="1" applyAlignment="1" applyProtection="1">
      <alignment horizontal="center" vertical="center" wrapText="1"/>
    </xf>
    <xf numFmtId="167" fontId="5" fillId="0" borderId="9" xfId="0" applyNumberFormat="1" applyFont="1" applyBorder="1" applyAlignment="1" applyProtection="1">
      <alignment horizontal="center" vertical="center" wrapText="1"/>
    </xf>
    <xf numFmtId="167" fontId="5" fillId="0" borderId="7" xfId="0" quotePrefix="1" applyNumberFormat="1" applyFont="1" applyBorder="1" applyAlignment="1" applyProtection="1">
      <alignment horizontal="center" vertical="center" wrapText="1"/>
    </xf>
    <xf numFmtId="167" fontId="5" fillId="0" borderId="16" xfId="0" quotePrefix="1" applyNumberFormat="1" applyFont="1" applyBorder="1" applyAlignment="1" applyProtection="1">
      <alignment horizontal="center" vertical="center" wrapText="1"/>
    </xf>
    <xf numFmtId="0" fontId="0" fillId="0" borderId="0" xfId="0"/>
    <xf numFmtId="0" fontId="11" fillId="0" borderId="0" xfId="0" applyFont="1"/>
    <xf numFmtId="0" fontId="10" fillId="0" borderId="0" xfId="0" applyFont="1"/>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3" fillId="0" borderId="1" xfId="0" applyFont="1" applyBorder="1" applyAlignment="1" applyProtection="1">
      <alignment horizontal="center" vertical="center" wrapText="1"/>
    </xf>
    <xf numFmtId="0" fontId="10" fillId="3" borderId="0" xfId="1" applyFill="1"/>
    <xf numFmtId="0" fontId="10" fillId="0" borderId="0" xfId="1"/>
    <xf numFmtId="15" fontId="10" fillId="0" borderId="0" xfId="1" applyNumberFormat="1"/>
    <xf numFmtId="169" fontId="10" fillId="3" borderId="0" xfId="0" applyNumberFormat="1" applyFont="1" applyFill="1"/>
    <xf numFmtId="168" fontId="10" fillId="3" borderId="0" xfId="0" applyNumberFormat="1" applyFont="1" applyFill="1"/>
    <xf numFmtId="1" fontId="10" fillId="3" borderId="0" xfId="0" applyNumberFormat="1" applyFont="1" applyFill="1"/>
    <xf numFmtId="0" fontId="3" fillId="0" borderId="13" xfId="0" applyFont="1" applyBorder="1" applyAlignment="1" applyProtection="1">
      <alignment horizontal="center" vertical="center" wrapText="1"/>
    </xf>
    <xf numFmtId="10" fontId="5" fillId="4" borderId="7" xfId="1" applyNumberFormat="1" applyFont="1" applyFill="1" applyBorder="1" applyAlignment="1">
      <alignment horizontal="center" vertical="center" wrapText="1"/>
    </xf>
    <xf numFmtId="10" fontId="5" fillId="4" borderId="9" xfId="1" applyNumberFormat="1" applyFont="1" applyFill="1" applyBorder="1" applyAlignment="1">
      <alignment horizontal="center" vertical="center" wrapText="1"/>
    </xf>
    <xf numFmtId="10" fontId="5" fillId="0" borderId="7" xfId="1" applyNumberFormat="1" applyFont="1" applyBorder="1" applyAlignment="1" applyProtection="1">
      <alignment horizontal="center" vertical="center" wrapText="1"/>
    </xf>
    <xf numFmtId="10" fontId="5" fillId="4" borderId="3" xfId="1" applyNumberFormat="1" applyFont="1" applyFill="1" applyBorder="1" applyAlignment="1">
      <alignment horizontal="center" vertical="center" wrapText="1"/>
    </xf>
    <xf numFmtId="167" fontId="5" fillId="0" borderId="10" xfId="1" quotePrefix="1" applyNumberFormat="1" applyFont="1" applyBorder="1" applyAlignment="1" applyProtection="1">
      <alignment horizontal="center" vertical="center" wrapText="1"/>
    </xf>
    <xf numFmtId="167" fontId="5" fillId="0" borderId="10" xfId="1" applyNumberFormat="1" applyFont="1" applyBorder="1" applyAlignment="1" applyProtection="1">
      <alignment horizontal="center" vertical="center" wrapText="1"/>
    </xf>
    <xf numFmtId="10" fontId="5" fillId="4" borderId="2" xfId="1" applyNumberFormat="1" applyFont="1" applyFill="1" applyBorder="1" applyAlignment="1">
      <alignment horizontal="center" vertical="center" wrapText="1"/>
    </xf>
    <xf numFmtId="10" fontId="5" fillId="4" borderId="11" xfId="1" applyNumberFormat="1" applyFont="1" applyFill="1" applyBorder="1" applyAlignment="1">
      <alignment horizontal="center" vertical="center" wrapText="1"/>
    </xf>
    <xf numFmtId="167" fontId="5" fillId="0" borderId="12" xfId="1" quotePrefix="1" applyNumberFormat="1" applyFont="1" applyBorder="1" applyAlignment="1" applyProtection="1">
      <alignment horizontal="center" vertical="center" wrapText="1"/>
    </xf>
    <xf numFmtId="167" fontId="5" fillId="0" borderId="8" xfId="1" quotePrefix="1" applyNumberFormat="1" applyFont="1" applyBorder="1" applyAlignment="1" applyProtection="1">
      <alignment horizontal="center" vertical="center" wrapText="1"/>
    </xf>
    <xf numFmtId="167" fontId="5" fillId="0" borderId="12" xfId="1" applyNumberFormat="1" applyFont="1" applyBorder="1" applyAlignment="1" applyProtection="1">
      <alignment horizontal="center" vertical="center" wrapText="1"/>
    </xf>
    <xf numFmtId="167" fontId="5" fillId="0" borderId="9" xfId="1" quotePrefix="1" applyNumberFormat="1" applyFont="1" applyBorder="1" applyAlignment="1" applyProtection="1">
      <alignment horizontal="center" vertical="center" wrapText="1"/>
    </xf>
    <xf numFmtId="167" fontId="5" fillId="0" borderId="3" xfId="1" quotePrefix="1" applyNumberFormat="1" applyFont="1" applyBorder="1" applyAlignment="1" applyProtection="1">
      <alignment horizontal="center" vertical="center" wrapText="1"/>
    </xf>
    <xf numFmtId="167" fontId="5" fillId="0" borderId="11" xfId="1" quotePrefix="1" applyNumberFormat="1"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10" fontId="5" fillId="0" borderId="0" xfId="0" quotePrefix="1" applyNumberFormat="1" applyFont="1" applyBorder="1" applyAlignment="1" applyProtection="1">
      <alignment horizontal="center" vertical="center" wrapText="1"/>
    </xf>
    <xf numFmtId="167" fontId="5" fillId="0" borderId="0" xfId="0" quotePrefix="1" applyNumberFormat="1" applyFont="1" applyBorder="1" applyAlignment="1" applyProtection="1">
      <alignment horizontal="center" vertical="center" wrapText="1"/>
    </xf>
    <xf numFmtId="165" fontId="5" fillId="0" borderId="0" xfId="0" applyNumberFormat="1" applyFont="1" applyBorder="1" applyAlignment="1" applyProtection="1">
      <alignment horizontal="center" vertical="center" wrapText="1"/>
    </xf>
    <xf numFmtId="0" fontId="13" fillId="0" borderId="0" xfId="0" applyFont="1" applyAlignment="1" applyProtection="1">
      <alignment vertical="center"/>
    </xf>
    <xf numFmtId="168" fontId="10" fillId="0" borderId="0" xfId="1" applyNumberFormat="1"/>
    <xf numFmtId="0" fontId="5" fillId="0" borderId="1" xfId="0" quotePrefix="1" applyFont="1" applyBorder="1" applyAlignment="1" applyProtection="1">
      <alignment horizontal="center" vertical="center" wrapText="1"/>
      <protection locked="0"/>
    </xf>
    <xf numFmtId="0" fontId="14" fillId="0" borderId="0" xfId="4"/>
    <xf numFmtId="0" fontId="8" fillId="0" borderId="0" xfId="4" applyFont="1"/>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0" fontId="5" fillId="2" borderId="6" xfId="0" applyNumberFormat="1" applyFont="1" applyFill="1" applyBorder="1" applyAlignment="1" applyProtection="1">
      <alignment horizontal="center" vertical="center" wrapText="1"/>
    </xf>
    <xf numFmtId="10" fontId="5" fillId="2" borderId="1" xfId="0" applyNumberFormat="1"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6" fillId="0" borderId="6"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3" fillId="0" borderId="0" xfId="0" applyFont="1" applyBorder="1" applyAlignment="1" applyProtection="1">
      <alignment horizontal="left"/>
    </xf>
    <xf numFmtId="0" fontId="8" fillId="0" borderId="5" xfId="0" applyFont="1" applyBorder="1" applyAlignment="1" applyProtection="1">
      <alignment vertical="center" wrapText="1"/>
    </xf>
    <xf numFmtId="0" fontId="8" fillId="0" borderId="0" xfId="0" applyFont="1" applyBorder="1" applyAlignment="1" applyProtection="1">
      <alignment vertical="center" wrapText="1"/>
    </xf>
    <xf numFmtId="0" fontId="3" fillId="2" borderId="6"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165" fontId="5" fillId="2" borderId="6" xfId="0" applyNumberFormat="1" applyFont="1" applyFill="1" applyBorder="1" applyAlignment="1" applyProtection="1">
      <alignment horizontal="center" vertical="center" wrapText="1"/>
    </xf>
    <xf numFmtId="165" fontId="5" fillId="2" borderId="1" xfId="0" applyNumberFormat="1" applyFont="1" applyFill="1" applyBorder="1" applyAlignment="1" applyProtection="1">
      <alignment horizontal="center" vertical="center" wrapText="1"/>
    </xf>
    <xf numFmtId="0" fontId="3" fillId="0" borderId="15" xfId="0" applyFont="1" applyBorder="1" applyAlignment="1" applyProtection="1">
      <alignment horizontal="center" vertical="center" wrapText="1"/>
    </xf>
    <xf numFmtId="165" fontId="3" fillId="2" borderId="6" xfId="0" applyNumberFormat="1" applyFont="1" applyFill="1" applyBorder="1" applyAlignment="1" applyProtection="1">
      <alignment horizontal="center" vertical="center" wrapText="1"/>
    </xf>
    <xf numFmtId="165" fontId="3" fillId="2" borderId="1" xfId="0" applyNumberFormat="1" applyFont="1" applyFill="1" applyBorder="1" applyAlignment="1" applyProtection="1">
      <alignment horizontal="center" vertical="center" wrapText="1"/>
    </xf>
    <xf numFmtId="0" fontId="6" fillId="0" borderId="14" xfId="0" applyFont="1" applyBorder="1" applyAlignment="1" applyProtection="1">
      <alignment horizontal="center" vertical="center"/>
      <protection locked="0"/>
    </xf>
    <xf numFmtId="0" fontId="6" fillId="0" borderId="0" xfId="0" applyFont="1" applyAlignment="1" applyProtection="1">
      <alignment horizontal="right" vertical="center"/>
    </xf>
    <xf numFmtId="0" fontId="8" fillId="0" borderId="14" xfId="0" applyFont="1" applyBorder="1" applyAlignment="1" applyProtection="1">
      <alignment horizontal="center" vertical="center"/>
      <protection locked="0"/>
    </xf>
  </cellXfs>
  <cellStyles count="5">
    <cellStyle name="Comma 2" xfId="3" xr:uid="{00000000-0005-0000-0000-000000000000}"/>
    <cellStyle name="Currency 2" xfId="2" xr:uid="{00000000-0005-0000-0000-000001000000}"/>
    <cellStyle name="Hyperlink" xfId="4" builtinId="8"/>
    <cellStyle name="Normal" xfId="0" builtinId="0"/>
    <cellStyle name="Normal 2" xfId="1"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E8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52</xdr:row>
      <xdr:rowOff>0</xdr:rowOff>
    </xdr:from>
    <xdr:to>
      <xdr:col>10</xdr:col>
      <xdr:colOff>600075</xdr:colOff>
      <xdr:row>54</xdr:row>
      <xdr:rowOff>101872</xdr:rowOff>
    </xdr:to>
    <xdr:pic>
      <xdr:nvPicPr>
        <xdr:cNvPr id="6" name="Picture 5" descr="Headerbar_RETROFIT_PROGRAM.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0" y="15754350"/>
          <a:ext cx="9115425" cy="863872"/>
        </a:xfrm>
        <a:prstGeom prst="rect">
          <a:avLst/>
        </a:prstGeom>
      </xdr:spPr>
    </xdr:pic>
    <xdr:clientData/>
  </xdr:twoCellAnchor>
  <xdr:twoCellAnchor editAs="oneCell">
    <xdr:from>
      <xdr:col>0</xdr:col>
      <xdr:colOff>95250</xdr:colOff>
      <xdr:row>0</xdr:row>
      <xdr:rowOff>95250</xdr:rowOff>
    </xdr:from>
    <xdr:to>
      <xdr:col>1</xdr:col>
      <xdr:colOff>352425</xdr:colOff>
      <xdr:row>0</xdr:row>
      <xdr:rowOff>600075</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250" y="95250"/>
          <a:ext cx="1066800" cy="504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zoomScaleNormal="100" workbookViewId="0">
      <selection activeCell="L1" sqref="L1"/>
    </sheetView>
  </sheetViews>
  <sheetFormatPr defaultColWidth="0" defaultRowHeight="12.75" zeroHeight="1" x14ac:dyDescent="0.2"/>
  <cols>
    <col min="1" max="1" width="10.625" style="5" customWidth="1"/>
    <col min="2" max="4" width="11.625" style="5" customWidth="1"/>
    <col min="5" max="5" width="10.625" style="5" customWidth="1"/>
    <col min="6" max="6" width="10.125" style="5" bestFit="1" customWidth="1"/>
    <col min="7" max="7" width="10.625" style="5" customWidth="1"/>
    <col min="8" max="10" width="11.625" style="5" customWidth="1"/>
    <col min="11" max="11" width="10.625" style="5" customWidth="1"/>
    <col min="12" max="12" width="11" style="5" customWidth="1"/>
    <col min="13" max="16384" width="11" style="5" hidden="1"/>
  </cols>
  <sheetData>
    <row r="1" spans="1:11" ht="52.5" customHeight="1" x14ac:dyDescent="0.2"/>
    <row r="2" spans="1:11" ht="27.75" customHeight="1" x14ac:dyDescent="0.25">
      <c r="A2" s="97" t="str">
        <f>CONCATENATE("Version ",TEXT('Version Control'!B2,"0.0")," - Retrofit Program"," - Motors Eligible Measures Worksheet - ",'Version Control'!B3," ",'Version Control'!B4,","," ",'Version Control'!B5,"")</f>
        <v>Version 7.0 - Retrofit Program - Motors Eligible Measures Worksheet - April 1, 2019</v>
      </c>
      <c r="B2" s="97"/>
      <c r="C2" s="97"/>
      <c r="D2" s="97"/>
      <c r="E2" s="97"/>
      <c r="F2" s="97"/>
      <c r="G2" s="97"/>
      <c r="H2" s="97"/>
      <c r="I2" s="97"/>
      <c r="J2" s="97"/>
      <c r="K2" s="97"/>
    </row>
    <row r="3" spans="1:11" ht="219" customHeight="1" thickBot="1" x14ac:dyDescent="0.25">
      <c r="A3" s="98" t="s">
        <v>64</v>
      </c>
      <c r="B3" s="98"/>
      <c r="C3" s="98"/>
      <c r="D3" s="98"/>
      <c r="E3" s="98"/>
      <c r="F3" s="99"/>
      <c r="G3" s="98"/>
      <c r="H3" s="98"/>
      <c r="I3" s="98"/>
      <c r="J3" s="98"/>
      <c r="K3" s="98"/>
    </row>
    <row r="4" spans="1:11" ht="26.25" customHeight="1" thickBot="1" x14ac:dyDescent="0.25">
      <c r="A4" s="103" t="s">
        <v>26</v>
      </c>
      <c r="B4" s="104"/>
      <c r="C4" s="104"/>
      <c r="D4" s="104"/>
      <c r="E4" s="104"/>
      <c r="F4" s="104"/>
      <c r="G4" s="104"/>
      <c r="H4" s="104"/>
      <c r="I4" s="104"/>
      <c r="J4" s="104"/>
      <c r="K4" s="105"/>
    </row>
    <row r="5" spans="1:11" ht="15" customHeight="1" thickBot="1" x14ac:dyDescent="0.25">
      <c r="A5" s="7"/>
      <c r="B5" s="6"/>
      <c r="C5" s="6"/>
      <c r="D5" s="6"/>
      <c r="E5" s="7"/>
    </row>
    <row r="6" spans="1:11" ht="72.75" thickBot="1" x14ac:dyDescent="0.25">
      <c r="B6" s="106" t="s">
        <v>0</v>
      </c>
      <c r="C6" s="61" t="s">
        <v>50</v>
      </c>
      <c r="D6" s="61" t="s">
        <v>58</v>
      </c>
      <c r="E6" s="61" t="s">
        <v>50</v>
      </c>
      <c r="F6" s="61" t="s">
        <v>58</v>
      </c>
      <c r="G6" s="61" t="s">
        <v>50</v>
      </c>
      <c r="H6" s="61" t="s">
        <v>58</v>
      </c>
      <c r="I6" s="106" t="s">
        <v>31</v>
      </c>
    </row>
    <row r="7" spans="1:11" ht="17.25" customHeight="1" thickBot="1" x14ac:dyDescent="0.25">
      <c r="B7" s="107"/>
      <c r="C7" s="109" t="s">
        <v>51</v>
      </c>
      <c r="D7" s="110"/>
      <c r="E7" s="109" t="s">
        <v>52</v>
      </c>
      <c r="F7" s="110"/>
      <c r="G7" s="109" t="s">
        <v>53</v>
      </c>
      <c r="H7" s="110"/>
      <c r="I7" s="108"/>
    </row>
    <row r="8" spans="1:11" x14ac:dyDescent="0.2">
      <c r="B8" s="8">
        <v>1</v>
      </c>
      <c r="C8" s="62">
        <v>0.82499999999999996</v>
      </c>
      <c r="D8" s="9">
        <v>0.83499999999999996</v>
      </c>
      <c r="E8" s="62">
        <v>0.85499999999999998</v>
      </c>
      <c r="F8" s="29">
        <v>0.86499999999999999</v>
      </c>
      <c r="G8" s="63">
        <v>0.77</v>
      </c>
      <c r="H8" s="64">
        <v>0.78</v>
      </c>
      <c r="I8" s="10">
        <v>5</v>
      </c>
    </row>
    <row r="9" spans="1:11" x14ac:dyDescent="0.2">
      <c r="B9" s="8">
        <v>1.5</v>
      </c>
      <c r="C9" s="62">
        <v>0.86499999999999999</v>
      </c>
      <c r="D9" s="9">
        <v>0.875</v>
      </c>
      <c r="E9" s="62">
        <v>0.86499999999999999</v>
      </c>
      <c r="F9" s="31">
        <v>0.875</v>
      </c>
      <c r="G9" s="65">
        <v>0.84</v>
      </c>
      <c r="H9" s="66">
        <v>0.85</v>
      </c>
      <c r="I9" s="11">
        <v>5</v>
      </c>
    </row>
    <row r="10" spans="1:11" x14ac:dyDescent="0.2">
      <c r="B10" s="8">
        <v>2</v>
      </c>
      <c r="C10" s="62">
        <v>0.875</v>
      </c>
      <c r="D10" s="27">
        <v>0.88500000000000001</v>
      </c>
      <c r="E10" s="62">
        <v>0.86499999999999999</v>
      </c>
      <c r="F10" s="31">
        <v>0.875</v>
      </c>
      <c r="G10" s="65">
        <v>0.85499999999999998</v>
      </c>
      <c r="H10" s="67">
        <v>0.86499999999999999</v>
      </c>
      <c r="I10" s="11">
        <v>7</v>
      </c>
    </row>
    <row r="11" spans="1:11" x14ac:dyDescent="0.2">
      <c r="B11" s="8">
        <v>3</v>
      </c>
      <c r="C11" s="62">
        <v>0.88500000000000001</v>
      </c>
      <c r="D11" s="9">
        <v>0.89500000000000002</v>
      </c>
      <c r="E11" s="62">
        <v>0.89500000000000002</v>
      </c>
      <c r="F11" s="31">
        <v>0.90500000000000003</v>
      </c>
      <c r="G11" s="65">
        <v>0.85499999999999998</v>
      </c>
      <c r="H11" s="67">
        <v>0.86499999999999999</v>
      </c>
      <c r="I11" s="11">
        <v>10</v>
      </c>
    </row>
    <row r="12" spans="1:11" ht="13.5" thickBot="1" x14ac:dyDescent="0.25">
      <c r="B12" s="12">
        <v>5</v>
      </c>
      <c r="C12" s="68">
        <v>0.89500000000000002</v>
      </c>
      <c r="D12" s="26">
        <v>0.90500000000000003</v>
      </c>
      <c r="E12" s="68">
        <v>0.89500000000000002</v>
      </c>
      <c r="F12" s="45">
        <v>0.90500000000000003</v>
      </c>
      <c r="G12" s="69">
        <v>0.86499999999999999</v>
      </c>
      <c r="H12" s="70">
        <v>0.875</v>
      </c>
      <c r="I12" s="13">
        <v>15</v>
      </c>
    </row>
    <row r="13" spans="1:11" ht="12.75" customHeight="1" x14ac:dyDescent="0.2">
      <c r="B13" s="8">
        <v>7.5</v>
      </c>
      <c r="C13" s="62">
        <v>0.90200000000000002</v>
      </c>
      <c r="D13" s="27">
        <v>0.91200000000000003</v>
      </c>
      <c r="E13" s="62">
        <v>0.91</v>
      </c>
      <c r="F13" s="46">
        <v>0.92</v>
      </c>
      <c r="G13" s="63">
        <v>0.88500000000000001</v>
      </c>
      <c r="H13" s="71">
        <v>0.89500000000000002</v>
      </c>
      <c r="I13" s="11">
        <v>25</v>
      </c>
    </row>
    <row r="14" spans="1:11" x14ac:dyDescent="0.2">
      <c r="B14" s="8">
        <v>10</v>
      </c>
      <c r="C14" s="62">
        <v>0.91700000000000004</v>
      </c>
      <c r="D14" s="27">
        <v>0.92700000000000005</v>
      </c>
      <c r="E14" s="62">
        <v>0.91700000000000004</v>
      </c>
      <c r="F14" s="31">
        <v>0.92700000000000005</v>
      </c>
      <c r="G14" s="65">
        <v>0.89500000000000002</v>
      </c>
      <c r="H14" s="66">
        <v>0.90500000000000003</v>
      </c>
      <c r="I14" s="11">
        <v>30</v>
      </c>
    </row>
    <row r="15" spans="1:11" x14ac:dyDescent="0.2">
      <c r="B15" s="8">
        <v>15</v>
      </c>
      <c r="C15" s="62">
        <v>0.91700000000000004</v>
      </c>
      <c r="D15" s="27">
        <v>0.92700000000000005</v>
      </c>
      <c r="E15" s="62">
        <v>0.93</v>
      </c>
      <c r="F15" s="31">
        <v>0.94000000000000006</v>
      </c>
      <c r="G15" s="65">
        <v>0.90200000000000002</v>
      </c>
      <c r="H15" s="66">
        <v>0.91200000000000003</v>
      </c>
      <c r="I15" s="11">
        <v>45</v>
      </c>
    </row>
    <row r="16" spans="1:11" ht="12.75" customHeight="1" x14ac:dyDescent="0.2">
      <c r="B16" s="8">
        <v>20</v>
      </c>
      <c r="C16" s="62">
        <v>0.92400000000000004</v>
      </c>
      <c r="D16" s="27">
        <v>0.93400000000000005</v>
      </c>
      <c r="E16" s="62">
        <v>0.93</v>
      </c>
      <c r="F16" s="44">
        <v>0.94000000000000006</v>
      </c>
      <c r="G16" s="65">
        <v>0.91</v>
      </c>
      <c r="H16" s="66">
        <v>0.92</v>
      </c>
      <c r="I16" s="11">
        <v>65</v>
      </c>
    </row>
    <row r="17" spans="1:17" ht="13.5" thickBot="1" x14ac:dyDescent="0.25">
      <c r="B17" s="12">
        <v>25</v>
      </c>
      <c r="C17" s="68">
        <v>0.93</v>
      </c>
      <c r="D17" s="28">
        <v>0.94000000000000006</v>
      </c>
      <c r="E17" s="68">
        <v>0.93600000000000005</v>
      </c>
      <c r="F17" s="45">
        <v>0.94600000000000006</v>
      </c>
      <c r="G17" s="69">
        <v>0.91700000000000004</v>
      </c>
      <c r="H17" s="72">
        <v>0.92700000000000005</v>
      </c>
      <c r="I17" s="13">
        <v>80</v>
      </c>
    </row>
    <row r="18" spans="1:17" ht="12.75" customHeight="1" x14ac:dyDescent="0.2">
      <c r="B18" s="8">
        <v>30</v>
      </c>
      <c r="C18" s="62">
        <v>0.93600000000000005</v>
      </c>
      <c r="D18" s="27">
        <v>0.94600000000000006</v>
      </c>
      <c r="E18" s="62">
        <v>0.94099999999999995</v>
      </c>
      <c r="F18" s="9">
        <v>0.95099999999999996</v>
      </c>
      <c r="G18" s="63">
        <v>0.91700000000000004</v>
      </c>
      <c r="H18" s="73">
        <v>0.92700000000000005</v>
      </c>
      <c r="I18" s="11">
        <v>95</v>
      </c>
    </row>
    <row r="19" spans="1:17" ht="12.75" customHeight="1" x14ac:dyDescent="0.2">
      <c r="B19" s="8">
        <v>40</v>
      </c>
      <c r="C19" s="62">
        <v>0.94099999999999995</v>
      </c>
      <c r="D19" s="27">
        <v>0.95099999999999996</v>
      </c>
      <c r="E19" s="62">
        <v>0.94099999999999995</v>
      </c>
      <c r="F19" s="27">
        <v>0.95099999999999996</v>
      </c>
      <c r="G19" s="65">
        <v>0.92400000000000004</v>
      </c>
      <c r="H19" s="74">
        <v>0.93400000000000005</v>
      </c>
      <c r="I19" s="11">
        <v>125</v>
      </c>
    </row>
    <row r="20" spans="1:17" ht="12.75" customHeight="1" x14ac:dyDescent="0.2">
      <c r="B20" s="8">
        <v>50</v>
      </c>
      <c r="C20" s="62">
        <v>0.94099999999999995</v>
      </c>
      <c r="D20" s="27">
        <v>0.95099999999999996</v>
      </c>
      <c r="E20" s="62">
        <v>0.94499999999999995</v>
      </c>
      <c r="F20" s="27">
        <v>0.95499999999999996</v>
      </c>
      <c r="G20" s="65">
        <v>0.93</v>
      </c>
      <c r="H20" s="74">
        <v>0.94000000000000006</v>
      </c>
      <c r="I20" s="11">
        <v>155</v>
      </c>
    </row>
    <row r="21" spans="1:17" x14ac:dyDescent="0.2">
      <c r="B21" s="8">
        <v>60</v>
      </c>
      <c r="C21" s="62">
        <v>0.94499999999999995</v>
      </c>
      <c r="D21" s="27">
        <v>0.95499999999999996</v>
      </c>
      <c r="E21" s="62">
        <v>0.95</v>
      </c>
      <c r="F21" s="27">
        <v>0.96</v>
      </c>
      <c r="G21" s="65">
        <v>0.93600000000000005</v>
      </c>
      <c r="H21" s="64">
        <v>0.94600000000000006</v>
      </c>
      <c r="I21" s="11">
        <v>180</v>
      </c>
    </row>
    <row r="22" spans="1:17" ht="13.5" customHeight="1" thickBot="1" x14ac:dyDescent="0.25">
      <c r="B22" s="12">
        <v>75</v>
      </c>
      <c r="C22" s="68">
        <v>0.94499999999999995</v>
      </c>
      <c r="D22" s="26">
        <v>0.95499999999999996</v>
      </c>
      <c r="E22" s="68">
        <v>0.95</v>
      </c>
      <c r="F22" s="28">
        <v>0.96</v>
      </c>
      <c r="G22" s="69">
        <v>0.93600000000000005</v>
      </c>
      <c r="H22" s="75">
        <v>0.94600000000000006</v>
      </c>
      <c r="I22" s="13">
        <v>230</v>
      </c>
    </row>
    <row r="23" spans="1:17" ht="12.75" customHeight="1" x14ac:dyDescent="0.2">
      <c r="B23" s="8">
        <v>100</v>
      </c>
      <c r="C23" s="62">
        <v>0.95</v>
      </c>
      <c r="D23" s="29">
        <v>0.96</v>
      </c>
      <c r="E23" s="62">
        <v>0.95399999999999996</v>
      </c>
      <c r="F23" s="9">
        <v>0.96399999999999997</v>
      </c>
      <c r="G23" s="63">
        <v>0.93600000000000005</v>
      </c>
      <c r="H23" s="66">
        <v>0.94600000000000006</v>
      </c>
      <c r="I23" s="11">
        <v>300</v>
      </c>
    </row>
    <row r="24" spans="1:17" ht="12.75" customHeight="1" x14ac:dyDescent="0.2">
      <c r="B24" s="8">
        <v>125</v>
      </c>
      <c r="C24" s="62">
        <v>0.95</v>
      </c>
      <c r="D24" s="30">
        <v>0.96</v>
      </c>
      <c r="E24" s="62">
        <v>0.95399999999999996</v>
      </c>
      <c r="F24" s="27">
        <v>0.96399999999999997</v>
      </c>
      <c r="G24" s="65">
        <v>0.94099999999999995</v>
      </c>
      <c r="H24" s="66">
        <v>0.95099999999999996</v>
      </c>
      <c r="I24" s="11">
        <v>375</v>
      </c>
    </row>
    <row r="25" spans="1:17" ht="12.75" customHeight="1" x14ac:dyDescent="0.2">
      <c r="B25" s="8">
        <v>150</v>
      </c>
      <c r="C25" s="62">
        <v>0.95399999999999996</v>
      </c>
      <c r="D25" s="31">
        <v>0.96399999999999997</v>
      </c>
      <c r="E25" s="62">
        <v>0.95799999999999996</v>
      </c>
      <c r="F25" s="9">
        <v>0.96799999999999997</v>
      </c>
      <c r="G25" s="65">
        <v>0.94099999999999995</v>
      </c>
      <c r="H25" s="66">
        <v>0.95099999999999996</v>
      </c>
      <c r="I25" s="11">
        <v>450</v>
      </c>
    </row>
    <row r="26" spans="1:17" ht="13.5" customHeight="1" thickBot="1" x14ac:dyDescent="0.25">
      <c r="B26" s="12">
        <v>200</v>
      </c>
      <c r="C26" s="68">
        <v>0.95399999999999996</v>
      </c>
      <c r="D26" s="32">
        <v>0.96399999999999997</v>
      </c>
      <c r="E26" s="68">
        <v>0.95799999999999996</v>
      </c>
      <c r="F26" s="28">
        <v>0.96799999999999997</v>
      </c>
      <c r="G26" s="69">
        <v>0.95</v>
      </c>
      <c r="H26" s="70">
        <v>0.96</v>
      </c>
      <c r="I26" s="13">
        <v>595</v>
      </c>
    </row>
    <row r="27" spans="1:17" x14ac:dyDescent="0.2">
      <c r="A27" s="76"/>
      <c r="B27" s="77"/>
      <c r="C27" s="40"/>
      <c r="D27" s="78"/>
      <c r="E27" s="79"/>
      <c r="F27" s="79"/>
      <c r="G27" s="76"/>
      <c r="H27" s="40"/>
      <c r="I27" s="40"/>
      <c r="J27" s="78"/>
      <c r="K27" s="79"/>
    </row>
    <row r="28" spans="1:17" ht="13.5" thickBot="1" x14ac:dyDescent="0.25">
      <c r="F28" s="76"/>
      <c r="G28" s="77"/>
      <c r="H28" s="40"/>
      <c r="I28" s="78"/>
      <c r="J28" s="79"/>
      <c r="K28" s="79"/>
      <c r="L28" s="76"/>
      <c r="M28" s="40"/>
      <c r="N28" s="40"/>
      <c r="O28" s="78"/>
      <c r="P28" s="79"/>
    </row>
    <row r="29" spans="1:17" ht="23.25" customHeight="1" thickBot="1" x14ac:dyDescent="0.25">
      <c r="A29" s="103" t="s">
        <v>27</v>
      </c>
      <c r="B29" s="104"/>
      <c r="C29" s="104"/>
      <c r="D29" s="104"/>
      <c r="E29" s="104"/>
      <c r="F29" s="104"/>
      <c r="G29" s="104"/>
      <c r="H29" s="104"/>
      <c r="I29" s="104"/>
      <c r="J29" s="105"/>
      <c r="K29" s="79"/>
      <c r="L29" s="76"/>
      <c r="M29" s="40"/>
      <c r="N29" s="40"/>
      <c r="O29" s="78"/>
      <c r="P29" s="79"/>
    </row>
    <row r="30" spans="1:17" ht="13.5" thickBot="1" x14ac:dyDescent="0.25">
      <c r="F30" s="14"/>
      <c r="G30" s="15"/>
      <c r="H30" s="15"/>
      <c r="I30" s="15"/>
      <c r="J30" s="16"/>
      <c r="K30" s="16"/>
      <c r="L30" s="14"/>
      <c r="M30" s="15"/>
      <c r="N30" s="15"/>
      <c r="O30" s="15"/>
      <c r="P30" s="16"/>
      <c r="Q30" s="17"/>
    </row>
    <row r="31" spans="1:17" ht="72.75" thickBot="1" x14ac:dyDescent="0.25">
      <c r="B31" s="106" t="s">
        <v>0</v>
      </c>
      <c r="C31" s="61" t="s">
        <v>50</v>
      </c>
      <c r="D31" s="61" t="s">
        <v>58</v>
      </c>
      <c r="E31" s="61" t="s">
        <v>50</v>
      </c>
      <c r="F31" s="61" t="s">
        <v>58</v>
      </c>
      <c r="G31" s="61" t="s">
        <v>50</v>
      </c>
      <c r="H31" s="61" t="s">
        <v>58</v>
      </c>
      <c r="I31" s="106" t="s">
        <v>31</v>
      </c>
    </row>
    <row r="32" spans="1:17" ht="17.100000000000001" customHeight="1" thickBot="1" x14ac:dyDescent="0.25">
      <c r="B32" s="107"/>
      <c r="C32" s="109" t="s">
        <v>51</v>
      </c>
      <c r="D32" s="110"/>
      <c r="E32" s="109" t="s">
        <v>52</v>
      </c>
      <c r="F32" s="110"/>
      <c r="G32" s="109" t="s">
        <v>53</v>
      </c>
      <c r="H32" s="110"/>
      <c r="I32" s="108"/>
    </row>
    <row r="33" spans="2:17" ht="17.100000000000001" customHeight="1" x14ac:dyDescent="0.2">
      <c r="B33" s="8">
        <v>1</v>
      </c>
      <c r="C33" s="62">
        <v>0.82499999999999996</v>
      </c>
      <c r="D33" s="36">
        <v>0.83499999999999996</v>
      </c>
      <c r="E33" s="62">
        <v>0.85499999999999998</v>
      </c>
      <c r="F33" s="36">
        <v>0.86499999999999999</v>
      </c>
      <c r="G33" s="63">
        <v>0.77</v>
      </c>
      <c r="H33" s="48">
        <v>0.78</v>
      </c>
      <c r="I33" s="10">
        <v>5</v>
      </c>
    </row>
    <row r="34" spans="2:17" ht="17.100000000000001" customHeight="1" x14ac:dyDescent="0.2">
      <c r="B34" s="8">
        <v>1.5</v>
      </c>
      <c r="C34" s="62">
        <v>0.875</v>
      </c>
      <c r="D34" s="37">
        <v>0.88500000000000001</v>
      </c>
      <c r="E34" s="62">
        <v>0.86499999999999999</v>
      </c>
      <c r="F34" s="37">
        <v>0.875</v>
      </c>
      <c r="G34" s="65">
        <v>0.84</v>
      </c>
      <c r="H34" s="47">
        <v>0.85</v>
      </c>
      <c r="I34" s="11">
        <v>5</v>
      </c>
    </row>
    <row r="35" spans="2:17" ht="17.100000000000001" customHeight="1" x14ac:dyDescent="0.2">
      <c r="B35" s="8">
        <v>2</v>
      </c>
      <c r="C35" s="62">
        <v>0.88500000000000001</v>
      </c>
      <c r="D35" s="37">
        <v>0.89500000000000002</v>
      </c>
      <c r="E35" s="62">
        <v>0.86499999999999999</v>
      </c>
      <c r="F35" s="37">
        <v>0.875</v>
      </c>
      <c r="G35" s="65">
        <v>0.85499999999999998</v>
      </c>
      <c r="H35" s="47">
        <v>0.86499999999999999</v>
      </c>
      <c r="I35" s="11">
        <v>7</v>
      </c>
    </row>
    <row r="36" spans="2:17" ht="17.100000000000001" customHeight="1" x14ac:dyDescent="0.2">
      <c r="B36" s="8">
        <v>3</v>
      </c>
      <c r="C36" s="62">
        <v>0.89500000000000002</v>
      </c>
      <c r="D36" s="30">
        <v>0.90500000000000003</v>
      </c>
      <c r="E36" s="62">
        <v>0.89500000000000002</v>
      </c>
      <c r="F36" s="30">
        <v>0.90500000000000003</v>
      </c>
      <c r="G36" s="65">
        <v>0.86499999999999999</v>
      </c>
      <c r="H36" s="47">
        <v>0.875</v>
      </c>
      <c r="I36" s="11">
        <v>10</v>
      </c>
    </row>
    <row r="37" spans="2:17" ht="17.100000000000001" customHeight="1" thickBot="1" x14ac:dyDescent="0.25">
      <c r="B37" s="12">
        <v>5</v>
      </c>
      <c r="C37" s="68">
        <v>0.89500000000000002</v>
      </c>
      <c r="D37" s="32">
        <v>0.90500000000000003</v>
      </c>
      <c r="E37" s="68">
        <v>0.89500000000000002</v>
      </c>
      <c r="F37" s="32">
        <v>0.90500000000000003</v>
      </c>
      <c r="G37" s="69">
        <v>0.88500000000000001</v>
      </c>
      <c r="H37" s="47">
        <v>0.89500000000000002</v>
      </c>
      <c r="I37" s="42">
        <v>15</v>
      </c>
    </row>
    <row r="38" spans="2:17" ht="17.100000000000001" customHeight="1" x14ac:dyDescent="0.2">
      <c r="B38" s="8">
        <v>7.5</v>
      </c>
      <c r="C38" s="62">
        <v>0.91</v>
      </c>
      <c r="D38" s="36">
        <v>0.92</v>
      </c>
      <c r="E38" s="62">
        <v>0.91700000000000004</v>
      </c>
      <c r="F38" s="44">
        <v>0.92700000000000005</v>
      </c>
      <c r="G38" s="63">
        <v>0.89500000000000002</v>
      </c>
      <c r="H38" s="43">
        <v>0.90500000000000003</v>
      </c>
      <c r="I38" s="41">
        <v>25</v>
      </c>
    </row>
    <row r="39" spans="2:17" ht="17.100000000000001" customHeight="1" x14ac:dyDescent="0.2">
      <c r="B39" s="8">
        <v>10</v>
      </c>
      <c r="C39" s="62">
        <v>0.91</v>
      </c>
      <c r="D39" s="37">
        <v>0.92</v>
      </c>
      <c r="E39" s="62">
        <v>0.91700000000000004</v>
      </c>
      <c r="F39" s="44">
        <v>0.92700000000000005</v>
      </c>
      <c r="G39" s="65">
        <v>0.90200000000000002</v>
      </c>
      <c r="H39" s="30">
        <v>0.91200000000000003</v>
      </c>
      <c r="I39" s="41">
        <v>30</v>
      </c>
    </row>
    <row r="40" spans="2:17" ht="17.100000000000001" customHeight="1" x14ac:dyDescent="0.2">
      <c r="B40" s="8">
        <v>15</v>
      </c>
      <c r="C40" s="62">
        <v>0.91700000000000004</v>
      </c>
      <c r="D40" s="37">
        <v>0.92700000000000005</v>
      </c>
      <c r="E40" s="62">
        <v>0.92400000000000004</v>
      </c>
      <c r="F40" s="44">
        <v>0.93400000000000005</v>
      </c>
      <c r="G40" s="65">
        <v>0.91</v>
      </c>
      <c r="H40" s="30">
        <v>0.92</v>
      </c>
      <c r="I40" s="41">
        <v>45</v>
      </c>
    </row>
    <row r="41" spans="2:17" ht="17.100000000000001" customHeight="1" x14ac:dyDescent="0.2">
      <c r="B41" s="8">
        <v>20</v>
      </c>
      <c r="C41" s="62">
        <v>0.91700000000000004</v>
      </c>
      <c r="D41" s="37">
        <v>0.92700000000000005</v>
      </c>
      <c r="E41" s="62">
        <v>0.93</v>
      </c>
      <c r="F41" s="37">
        <v>0.94000000000000006</v>
      </c>
      <c r="G41" s="65">
        <v>0.91</v>
      </c>
      <c r="H41" s="44">
        <v>0.92</v>
      </c>
      <c r="I41" s="41">
        <v>65</v>
      </c>
    </row>
    <row r="42" spans="2:17" ht="17.100000000000001" customHeight="1" thickBot="1" x14ac:dyDescent="0.25">
      <c r="B42" s="12">
        <v>25</v>
      </c>
      <c r="C42" s="68">
        <v>0.93</v>
      </c>
      <c r="D42" s="39">
        <v>0.94000000000000006</v>
      </c>
      <c r="E42" s="68">
        <v>0.93600000000000005</v>
      </c>
      <c r="F42" s="39">
        <v>0.94600000000000006</v>
      </c>
      <c r="G42" s="69">
        <v>0.91700000000000004</v>
      </c>
      <c r="H42" s="32">
        <v>0.92700000000000005</v>
      </c>
      <c r="I42" s="42">
        <v>80</v>
      </c>
    </row>
    <row r="43" spans="2:17" ht="17.100000000000001" customHeight="1" x14ac:dyDescent="0.2">
      <c r="B43" s="8">
        <v>30</v>
      </c>
      <c r="C43" s="62">
        <v>0.93</v>
      </c>
      <c r="D43" s="36">
        <v>0.94000000000000006</v>
      </c>
      <c r="E43" s="62">
        <v>0.93600000000000005</v>
      </c>
      <c r="F43" s="44">
        <v>0.94600000000000006</v>
      </c>
      <c r="G43" s="63">
        <v>0.91700000000000004</v>
      </c>
      <c r="H43" s="43">
        <v>0.92700000000000005</v>
      </c>
      <c r="I43" s="41">
        <v>95</v>
      </c>
    </row>
    <row r="44" spans="2:17" x14ac:dyDescent="0.2">
      <c r="B44" s="8">
        <v>40</v>
      </c>
      <c r="C44" s="62">
        <v>0.94099999999999995</v>
      </c>
      <c r="D44" s="37">
        <v>0.95099999999999996</v>
      </c>
      <c r="E44" s="62">
        <v>0.94099999999999995</v>
      </c>
      <c r="F44" s="37">
        <v>0.95099999999999996</v>
      </c>
      <c r="G44" s="65">
        <v>0.92400000000000004</v>
      </c>
      <c r="H44" s="30">
        <v>0.93400000000000005</v>
      </c>
      <c r="I44" s="41">
        <v>125</v>
      </c>
      <c r="Q44" s="20"/>
    </row>
    <row r="45" spans="2:17" ht="12.75" customHeight="1" x14ac:dyDescent="0.2">
      <c r="B45" s="8">
        <v>50</v>
      </c>
      <c r="C45" s="62">
        <v>0.94099999999999995</v>
      </c>
      <c r="D45" s="37">
        <v>0.95099999999999996</v>
      </c>
      <c r="E45" s="62">
        <v>0.94499999999999995</v>
      </c>
      <c r="F45" s="44">
        <v>0.95499999999999996</v>
      </c>
      <c r="G45" s="65">
        <v>0.93</v>
      </c>
      <c r="H45" s="30">
        <v>0.94000000000000006</v>
      </c>
      <c r="I45" s="41">
        <v>155</v>
      </c>
      <c r="Q45" s="20"/>
    </row>
    <row r="46" spans="2:17" x14ac:dyDescent="0.2">
      <c r="B46" s="8">
        <v>60</v>
      </c>
      <c r="C46" s="62">
        <v>0.94499999999999995</v>
      </c>
      <c r="D46" s="37">
        <v>0.95499999999999996</v>
      </c>
      <c r="E46" s="62">
        <v>0.95</v>
      </c>
      <c r="F46" s="27">
        <v>0.96</v>
      </c>
      <c r="G46" s="65">
        <v>0.93600000000000005</v>
      </c>
      <c r="H46" s="30">
        <v>0.94600000000000006</v>
      </c>
      <c r="I46" s="41">
        <v>180</v>
      </c>
    </row>
    <row r="47" spans="2:17" ht="14.25" customHeight="1" thickBot="1" x14ac:dyDescent="0.25">
      <c r="B47" s="12">
        <v>75</v>
      </c>
      <c r="C47" s="68">
        <v>0.94499999999999995</v>
      </c>
      <c r="D47" s="38">
        <v>0.95499999999999996</v>
      </c>
      <c r="E47" s="68">
        <v>0.95399999999999996</v>
      </c>
      <c r="F47" s="28">
        <v>0.96399999999999997</v>
      </c>
      <c r="G47" s="69">
        <v>0.93600000000000005</v>
      </c>
      <c r="H47" s="32">
        <v>0.94600000000000006</v>
      </c>
      <c r="I47" s="42">
        <v>230</v>
      </c>
    </row>
    <row r="48" spans="2:17" x14ac:dyDescent="0.2">
      <c r="B48" s="8">
        <v>100</v>
      </c>
      <c r="C48" s="62">
        <v>0.95</v>
      </c>
      <c r="D48" s="30">
        <v>0.96</v>
      </c>
      <c r="E48" s="62">
        <v>0.95399999999999996</v>
      </c>
      <c r="F48" s="33">
        <v>0.96399999999999997</v>
      </c>
      <c r="G48" s="63">
        <v>0.94099999999999995</v>
      </c>
      <c r="H48" s="43">
        <v>0.95099999999999996</v>
      </c>
      <c r="I48" s="41">
        <v>300</v>
      </c>
    </row>
    <row r="49" spans="1:10" x14ac:dyDescent="0.2">
      <c r="B49" s="8">
        <v>125</v>
      </c>
      <c r="C49" s="62">
        <v>0.95</v>
      </c>
      <c r="D49" s="30">
        <v>0.96</v>
      </c>
      <c r="E49" s="62">
        <v>0.95399999999999996</v>
      </c>
      <c r="F49" s="34">
        <v>0.96399999999999997</v>
      </c>
      <c r="G49" s="65">
        <v>0.95</v>
      </c>
      <c r="H49" s="37">
        <v>0.96</v>
      </c>
      <c r="I49" s="41">
        <v>375</v>
      </c>
    </row>
    <row r="50" spans="1:10" x14ac:dyDescent="0.2">
      <c r="B50" s="8">
        <v>150</v>
      </c>
      <c r="C50" s="62">
        <v>0.95799999999999996</v>
      </c>
      <c r="D50" s="27">
        <v>0.96799999999999997</v>
      </c>
      <c r="E50" s="62">
        <v>0.95799999999999996</v>
      </c>
      <c r="F50" s="34">
        <v>0.96799999999999997</v>
      </c>
      <c r="G50" s="65">
        <v>0.95</v>
      </c>
      <c r="H50" s="37">
        <v>0.96</v>
      </c>
      <c r="I50" s="41">
        <v>450</v>
      </c>
    </row>
    <row r="51" spans="1:10" ht="13.5" thickBot="1" x14ac:dyDescent="0.25">
      <c r="B51" s="12">
        <v>200</v>
      </c>
      <c r="C51" s="68">
        <v>0.95799999999999996</v>
      </c>
      <c r="D51" s="28">
        <v>0.96799999999999997</v>
      </c>
      <c r="E51" s="68">
        <v>0.96199999999999997</v>
      </c>
      <c r="F51" s="35">
        <v>0.97199999999999998</v>
      </c>
      <c r="G51" s="69">
        <v>0.95399999999999996</v>
      </c>
      <c r="H51" s="38">
        <v>0.96399999999999997</v>
      </c>
      <c r="I51" s="42">
        <v>595</v>
      </c>
    </row>
    <row r="52" spans="1:10" ht="30" customHeight="1" x14ac:dyDescent="0.2"/>
    <row r="53" spans="1:10" ht="30" customHeight="1" x14ac:dyDescent="0.2"/>
    <row r="54" spans="1:10" ht="30" customHeight="1" x14ac:dyDescent="0.2"/>
    <row r="55" spans="1:10" ht="30" customHeight="1" x14ac:dyDescent="0.2"/>
    <row r="56" spans="1:10" ht="30" customHeight="1" x14ac:dyDescent="0.2"/>
    <row r="57" spans="1:10" ht="30" customHeight="1" thickBot="1" x14ac:dyDescent="0.25">
      <c r="A57" s="80" t="str">
        <f>A2</f>
        <v>Version 7.0 - Retrofit Program - Motors Eligible Measures Worksheet - April 1, 2019</v>
      </c>
    </row>
    <row r="58" spans="1:10" ht="13.5" customHeight="1" thickBot="1" x14ac:dyDescent="0.25">
      <c r="A58" s="100" t="s">
        <v>25</v>
      </c>
      <c r="B58" s="101"/>
      <c r="C58" s="102"/>
      <c r="D58" s="100" t="s">
        <v>1</v>
      </c>
      <c r="E58" s="102"/>
      <c r="F58" s="54" t="s">
        <v>2</v>
      </c>
      <c r="G58" s="54" t="s">
        <v>3</v>
      </c>
      <c r="H58" s="54" t="s">
        <v>4</v>
      </c>
      <c r="I58" s="54" t="s">
        <v>5</v>
      </c>
      <c r="J58" s="54" t="s">
        <v>6</v>
      </c>
    </row>
    <row r="59" spans="1:10" ht="13.5" customHeight="1" thickBot="1" x14ac:dyDescent="0.25">
      <c r="A59" s="85" t="s">
        <v>7</v>
      </c>
      <c r="B59" s="86"/>
      <c r="C59" s="87"/>
      <c r="D59" s="90" t="s">
        <v>8</v>
      </c>
      <c r="E59" s="91"/>
      <c r="F59" s="1"/>
      <c r="G59" s="1"/>
      <c r="H59" s="1"/>
      <c r="I59" s="2"/>
      <c r="J59" s="2"/>
    </row>
    <row r="60" spans="1:10" ht="13.5" customHeight="1" thickBot="1" x14ac:dyDescent="0.25">
      <c r="A60" s="85" t="s">
        <v>9</v>
      </c>
      <c r="B60" s="86"/>
      <c r="C60" s="87"/>
      <c r="D60" s="90" t="s">
        <v>22</v>
      </c>
      <c r="E60" s="91"/>
      <c r="F60" s="1"/>
      <c r="G60" s="1"/>
      <c r="H60" s="1"/>
      <c r="I60" s="2"/>
      <c r="J60" s="2"/>
    </row>
    <row r="61" spans="1:10" ht="13.5" customHeight="1" thickBot="1" x14ac:dyDescent="0.25">
      <c r="A61" s="85" t="s">
        <v>10</v>
      </c>
      <c r="B61" s="86"/>
      <c r="C61" s="87"/>
      <c r="D61" s="90" t="s">
        <v>11</v>
      </c>
      <c r="E61" s="91"/>
      <c r="F61" s="1"/>
      <c r="G61" s="1"/>
      <c r="H61" s="1"/>
      <c r="I61" s="2"/>
      <c r="J61" s="2"/>
    </row>
    <row r="62" spans="1:10" ht="13.5" thickBot="1" x14ac:dyDescent="0.25">
      <c r="A62" s="85" t="s">
        <v>12</v>
      </c>
      <c r="B62" s="86"/>
      <c r="C62" s="87"/>
      <c r="D62" s="90" t="s">
        <v>13</v>
      </c>
      <c r="E62" s="91"/>
      <c r="F62" s="1"/>
      <c r="G62" s="1"/>
      <c r="H62" s="1"/>
      <c r="I62" s="2"/>
      <c r="J62" s="2"/>
    </row>
    <row r="63" spans="1:10" ht="13.5" customHeight="1" thickBot="1" x14ac:dyDescent="0.25">
      <c r="A63" s="85" t="s">
        <v>14</v>
      </c>
      <c r="B63" s="86"/>
      <c r="C63" s="87"/>
      <c r="D63" s="90" t="s">
        <v>15</v>
      </c>
      <c r="E63" s="91"/>
      <c r="F63" s="1"/>
      <c r="G63" s="1"/>
      <c r="H63" s="1"/>
      <c r="I63" s="2"/>
      <c r="J63" s="2"/>
    </row>
    <row r="64" spans="1:10" ht="13.5" customHeight="1" thickBot="1" x14ac:dyDescent="0.25">
      <c r="A64" s="85" t="s">
        <v>16</v>
      </c>
      <c r="B64" s="86"/>
      <c r="C64" s="87"/>
      <c r="D64" s="90" t="s">
        <v>17</v>
      </c>
      <c r="E64" s="91"/>
      <c r="F64" s="1"/>
      <c r="G64" s="1"/>
      <c r="H64" s="1"/>
      <c r="I64" s="2"/>
      <c r="J64" s="2"/>
    </row>
    <row r="65" spans="1:11" ht="13.5" customHeight="1" thickBot="1" x14ac:dyDescent="0.25">
      <c r="A65" s="85" t="s">
        <v>18</v>
      </c>
      <c r="B65" s="86"/>
      <c r="C65" s="87"/>
      <c r="D65" s="90">
        <v>30</v>
      </c>
      <c r="E65" s="91"/>
      <c r="F65" s="1"/>
      <c r="G65" s="1"/>
      <c r="H65" s="1"/>
      <c r="I65" s="2"/>
      <c r="J65" s="2"/>
    </row>
    <row r="66" spans="1:11" ht="13.5" thickBot="1" x14ac:dyDescent="0.25">
      <c r="A66" s="85" t="s">
        <v>19</v>
      </c>
      <c r="B66" s="86"/>
      <c r="C66" s="87"/>
      <c r="D66" s="90">
        <v>1800</v>
      </c>
      <c r="E66" s="91"/>
      <c r="F66" s="1"/>
      <c r="G66" s="82" t="s">
        <v>59</v>
      </c>
      <c r="H66" s="1"/>
      <c r="I66" s="2"/>
      <c r="J66" s="2"/>
    </row>
    <row r="67" spans="1:11" ht="13.5" customHeight="1" thickBot="1" x14ac:dyDescent="0.25">
      <c r="A67" s="85" t="s">
        <v>34</v>
      </c>
      <c r="B67" s="86"/>
      <c r="C67" s="87"/>
      <c r="D67" s="88">
        <v>0.94499999999999995</v>
      </c>
      <c r="E67" s="89"/>
      <c r="F67" s="1"/>
      <c r="G67" s="1"/>
      <c r="H67" s="1"/>
      <c r="I67" s="2"/>
      <c r="J67" s="2"/>
    </row>
    <row r="68" spans="1:11" ht="13.5" customHeight="1" thickBot="1" x14ac:dyDescent="0.25">
      <c r="A68" s="85" t="s">
        <v>20</v>
      </c>
      <c r="B68" s="86"/>
      <c r="C68" s="87"/>
      <c r="D68" s="90">
        <v>5000</v>
      </c>
      <c r="E68" s="91"/>
      <c r="F68" s="1"/>
      <c r="G68" s="1"/>
      <c r="H68" s="1"/>
      <c r="I68" s="2"/>
      <c r="J68" s="2"/>
    </row>
    <row r="69" spans="1:11" ht="13.5" thickBot="1" x14ac:dyDescent="0.25">
      <c r="A69" s="85" t="s">
        <v>21</v>
      </c>
      <c r="B69" s="86"/>
      <c r="C69" s="87"/>
      <c r="D69" s="90">
        <v>5</v>
      </c>
      <c r="E69" s="91"/>
      <c r="F69" s="1"/>
      <c r="G69" s="1"/>
      <c r="H69" s="1"/>
      <c r="I69" s="2"/>
      <c r="J69" s="2"/>
    </row>
    <row r="70" spans="1:11" ht="13.5" customHeight="1" thickBot="1" x14ac:dyDescent="0.25">
      <c r="A70" s="85" t="s">
        <v>29</v>
      </c>
      <c r="B70" s="86"/>
      <c r="C70" s="87"/>
      <c r="D70" s="111">
        <v>95</v>
      </c>
      <c r="E70" s="112"/>
      <c r="F70" s="3"/>
      <c r="G70" s="3"/>
      <c r="H70" s="3"/>
      <c r="I70" s="4"/>
      <c r="J70" s="4"/>
    </row>
    <row r="71" spans="1:11" ht="13.5" customHeight="1" thickBot="1" x14ac:dyDescent="0.25">
      <c r="A71" s="109" t="s">
        <v>30</v>
      </c>
      <c r="B71" s="113"/>
      <c r="C71" s="110"/>
      <c r="D71" s="114">
        <f>D70*D69</f>
        <v>475</v>
      </c>
      <c r="E71" s="115"/>
      <c r="F71" s="18">
        <f>F70*F69</f>
        <v>0</v>
      </c>
      <c r="G71" s="18">
        <f>G70*G69</f>
        <v>0</v>
      </c>
      <c r="H71" s="18">
        <f>H70*H69</f>
        <v>0</v>
      </c>
      <c r="I71" s="18">
        <f>I70*I69</f>
        <v>0</v>
      </c>
      <c r="J71" s="19">
        <f>J70*J69</f>
        <v>0</v>
      </c>
      <c r="K71" s="17"/>
    </row>
    <row r="72" spans="1:11" x14ac:dyDescent="0.2">
      <c r="A72" s="92" t="s">
        <v>33</v>
      </c>
      <c r="B72" s="92"/>
      <c r="C72" s="92"/>
      <c r="D72" s="92"/>
      <c r="E72" s="92"/>
      <c r="F72" s="92"/>
      <c r="G72" s="92"/>
      <c r="H72" s="92"/>
      <c r="I72" s="92"/>
      <c r="J72" s="92"/>
      <c r="K72" s="93"/>
    </row>
    <row r="73" spans="1:11" ht="13.5" thickBot="1" x14ac:dyDescent="0.25">
      <c r="A73" s="21"/>
      <c r="B73" s="22"/>
      <c r="C73" s="22"/>
      <c r="D73" s="22"/>
      <c r="E73" s="23"/>
      <c r="F73" s="23"/>
      <c r="G73" s="24"/>
      <c r="H73" s="24"/>
      <c r="I73" s="24"/>
      <c r="J73" s="24"/>
      <c r="K73" s="24"/>
    </row>
    <row r="74" spans="1:11" ht="13.5" customHeight="1" thickBot="1" x14ac:dyDescent="0.25">
      <c r="A74" s="17"/>
      <c r="B74" s="25"/>
      <c r="C74" s="25"/>
      <c r="D74" s="25"/>
      <c r="E74" s="25"/>
      <c r="F74" s="94" t="s">
        <v>28</v>
      </c>
      <c r="G74" s="95"/>
      <c r="H74" s="95"/>
      <c r="I74" s="96"/>
      <c r="J74" s="19">
        <f>SUM(F71:J71)</f>
        <v>0</v>
      </c>
      <c r="K74" s="24"/>
    </row>
    <row r="75" spans="1:11" x14ac:dyDescent="0.2"/>
    <row r="76" spans="1:11" ht="20.100000000000001" customHeight="1" x14ac:dyDescent="0.2">
      <c r="A76" s="117" t="s">
        <v>23</v>
      </c>
      <c r="B76" s="117"/>
      <c r="C76" s="118"/>
      <c r="D76" s="118"/>
      <c r="E76" s="118"/>
      <c r="F76" s="17"/>
      <c r="G76" s="52"/>
      <c r="H76" s="53"/>
      <c r="I76" s="53"/>
      <c r="J76" s="53"/>
      <c r="K76" s="53"/>
    </row>
    <row r="77" spans="1:11" ht="20.100000000000001" customHeight="1" x14ac:dyDescent="0.2">
      <c r="A77" s="117" t="s">
        <v>24</v>
      </c>
      <c r="B77" s="117"/>
      <c r="C77" s="118"/>
      <c r="D77" s="118"/>
      <c r="E77" s="118"/>
      <c r="F77" s="17"/>
      <c r="G77" s="53"/>
      <c r="H77" s="53"/>
      <c r="I77" s="53"/>
      <c r="J77" s="53"/>
      <c r="K77" s="53"/>
    </row>
    <row r="78" spans="1:11" ht="20.100000000000001" customHeight="1" x14ac:dyDescent="0.2">
      <c r="A78" s="117" t="s">
        <v>32</v>
      </c>
      <c r="B78" s="117"/>
      <c r="C78" s="116"/>
      <c r="D78" s="116"/>
      <c r="E78" s="116"/>
      <c r="G78" s="53"/>
      <c r="H78" s="53"/>
      <c r="I78" s="53"/>
      <c r="J78" s="53"/>
      <c r="K78" s="53"/>
    </row>
    <row r="79" spans="1:11" ht="20.100000000000001" customHeight="1" x14ac:dyDescent="0.2">
      <c r="B79" s="53"/>
      <c r="C79" s="116"/>
      <c r="D79" s="116"/>
      <c r="E79" s="116"/>
      <c r="F79" s="53"/>
    </row>
    <row r="80" spans="1:11" x14ac:dyDescent="0.2"/>
    <row r="81" x14ac:dyDescent="0.2"/>
    <row r="82" x14ac:dyDescent="0.2"/>
    <row r="83" x14ac:dyDescent="0.2"/>
    <row r="84" x14ac:dyDescent="0.2"/>
    <row r="85" x14ac:dyDescent="0.2"/>
  </sheetData>
  <sheetProtection algorithmName="SHA-512" hashValue="t2kzQ97NnYUkXce67OeYrBS3yhZH6yp7ZftQ/f3IWdfOc0OpC/US7I07d7c7jpMke1Iuatppjq2HcaZnIhTDpg==" saltValue="RxYM7GVhSnTOEkBZ7ZoxwA==" spinCount="100000" sheet="1" objects="1" scenarios="1"/>
  <mergeCells count="51">
    <mergeCell ref="C79:E79"/>
    <mergeCell ref="A76:B76"/>
    <mergeCell ref="C76:E76"/>
    <mergeCell ref="A77:B77"/>
    <mergeCell ref="C77:E77"/>
    <mergeCell ref="A78:B78"/>
    <mergeCell ref="C78:E78"/>
    <mergeCell ref="A69:C69"/>
    <mergeCell ref="D69:E69"/>
    <mergeCell ref="A70:C70"/>
    <mergeCell ref="D70:E70"/>
    <mergeCell ref="A71:C71"/>
    <mergeCell ref="D71:E71"/>
    <mergeCell ref="A29:J29"/>
    <mergeCell ref="B31:B32"/>
    <mergeCell ref="I31:I32"/>
    <mergeCell ref="C32:D32"/>
    <mergeCell ref="E32:F32"/>
    <mergeCell ref="G32:H32"/>
    <mergeCell ref="A4:K4"/>
    <mergeCell ref="B6:B7"/>
    <mergeCell ref="I6:I7"/>
    <mergeCell ref="C7:D7"/>
    <mergeCell ref="E7:F7"/>
    <mergeCell ref="G7:H7"/>
    <mergeCell ref="A72:K72"/>
    <mergeCell ref="F74:I74"/>
    <mergeCell ref="A2:K2"/>
    <mergeCell ref="A3:K3"/>
    <mergeCell ref="A58:C58"/>
    <mergeCell ref="D58:E58"/>
    <mergeCell ref="A59:C59"/>
    <mergeCell ref="D59:E59"/>
    <mergeCell ref="A60:C60"/>
    <mergeCell ref="D60:E60"/>
    <mergeCell ref="A61:C61"/>
    <mergeCell ref="D61:E61"/>
    <mergeCell ref="A62:C62"/>
    <mergeCell ref="D62:E62"/>
    <mergeCell ref="A63:C63"/>
    <mergeCell ref="D63:E63"/>
    <mergeCell ref="A67:C67"/>
    <mergeCell ref="D67:E67"/>
    <mergeCell ref="A68:C68"/>
    <mergeCell ref="D68:E68"/>
    <mergeCell ref="A64:C64"/>
    <mergeCell ref="D64:E64"/>
    <mergeCell ref="A65:C65"/>
    <mergeCell ref="D65:E65"/>
    <mergeCell ref="A66:C66"/>
    <mergeCell ref="D66:E66"/>
  </mergeCells>
  <phoneticPr fontId="1"/>
  <printOptions horizontalCentered="1"/>
  <pageMargins left="0.23622047244094499" right="0" top="0.31496062992126" bottom="0.511811023622047" header="0.15748031496063" footer="0.5"/>
  <pageSetup scale="57" fitToHeight="2" orientation="portrait" horizontalDpi="4294967292" verticalDpi="4294967292" r:id="rId1"/>
  <headerFooter alignWithMargins="0">
    <oddFooter>&amp;L&amp;"Arial,Regular"&amp;8A mark of the Province of Ontario protected under Canadian trademark law. 
Used under sublicence.
&amp;XOM&amp;XOfficial Mark of the Independent Electricity System Operator.  Used under licence.
&amp;CV7.0&amp;R&amp;"Arial,Regular"Page &amp;P of &amp;N</oddFooter>
  </headerFooter>
  <rowBreaks count="1" manualBreakCount="1">
    <brk id="5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
  <sheetViews>
    <sheetView workbookViewId="0">
      <selection activeCell="A12" sqref="A12"/>
    </sheetView>
  </sheetViews>
  <sheetFormatPr defaultRowHeight="12.75" x14ac:dyDescent="0.2"/>
  <cols>
    <col min="1" max="1" width="149.25" bestFit="1" customWidth="1"/>
    <col min="17" max="17" width="12.375" customWidth="1"/>
    <col min="18" max="18" width="18" customWidth="1"/>
  </cols>
  <sheetData>
    <row r="1" spans="1:19" x14ac:dyDescent="0.2">
      <c r="A1" s="84" t="s">
        <v>65</v>
      </c>
      <c r="R1" s="83"/>
      <c r="S1" s="83"/>
    </row>
  </sheetData>
  <hyperlinks>
    <hyperlink ref="A1" r:id="rId1" tooltip="click to email retrofit@ieso.ca"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B7"/>
  <sheetViews>
    <sheetView workbookViewId="0">
      <selection activeCell="D35" sqref="D35"/>
    </sheetView>
  </sheetViews>
  <sheetFormatPr defaultRowHeight="12.75" x14ac:dyDescent="0.2"/>
  <sheetData>
    <row r="2" spans="1:2" x14ac:dyDescent="0.2">
      <c r="A2" s="49" t="s">
        <v>35</v>
      </c>
      <c r="B2" s="58">
        <v>7</v>
      </c>
    </row>
    <row r="3" spans="1:2" x14ac:dyDescent="0.2">
      <c r="A3" s="51" t="s">
        <v>36</v>
      </c>
      <c r="B3" s="59" t="s">
        <v>63</v>
      </c>
    </row>
    <row r="4" spans="1:2" x14ac:dyDescent="0.2">
      <c r="A4" s="51" t="s">
        <v>37</v>
      </c>
      <c r="B4" s="60">
        <v>1</v>
      </c>
    </row>
    <row r="5" spans="1:2" x14ac:dyDescent="0.2">
      <c r="A5" s="51" t="s">
        <v>38</v>
      </c>
      <c r="B5" s="60">
        <v>2019</v>
      </c>
    </row>
    <row r="6" spans="1:2" x14ac:dyDescent="0.2">
      <c r="A6" s="51"/>
      <c r="B6" s="49"/>
    </row>
    <row r="7" spans="1:2" ht="18" x14ac:dyDescent="0.25">
      <c r="A7" s="50" t="s">
        <v>39</v>
      </c>
      <c r="B7" s="4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38"/>
  <sheetViews>
    <sheetView workbookViewId="0">
      <selection activeCell="E9" sqref="E9"/>
    </sheetView>
  </sheetViews>
  <sheetFormatPr defaultColWidth="9" defaultRowHeight="12.75" x14ac:dyDescent="0.2"/>
  <cols>
    <col min="1" max="1" width="13.75" style="56" bestFit="1" customWidth="1"/>
    <col min="2" max="2" width="9.75" style="56" bestFit="1" customWidth="1"/>
    <col min="3" max="3" width="12.25" style="56" bestFit="1" customWidth="1"/>
    <col min="4" max="4" width="24" style="56" bestFit="1" customWidth="1"/>
    <col min="5" max="5" width="120.25" style="56" bestFit="1" customWidth="1"/>
    <col min="6" max="16384" width="9" style="56"/>
  </cols>
  <sheetData>
    <row r="1" spans="1:5" x14ac:dyDescent="0.2">
      <c r="A1" s="55" t="s">
        <v>40</v>
      </c>
      <c r="B1" s="55" t="s">
        <v>41</v>
      </c>
      <c r="C1" s="55" t="s">
        <v>42</v>
      </c>
      <c r="D1" s="55" t="s">
        <v>43</v>
      </c>
      <c r="E1" s="55" t="s">
        <v>44</v>
      </c>
    </row>
    <row r="2" spans="1:5" x14ac:dyDescent="0.2">
      <c r="A2" s="81">
        <v>5</v>
      </c>
      <c r="B2" s="57">
        <v>40165</v>
      </c>
      <c r="C2" s="56" t="s">
        <v>45</v>
      </c>
      <c r="D2" s="56" t="s">
        <v>49</v>
      </c>
      <c r="E2" s="56" t="s">
        <v>46</v>
      </c>
    </row>
    <row r="3" spans="1:5" x14ac:dyDescent="0.2">
      <c r="A3" s="81">
        <v>5</v>
      </c>
      <c r="B3" s="57">
        <v>40165</v>
      </c>
      <c r="C3" s="56" t="s">
        <v>45</v>
      </c>
      <c r="D3" s="56" t="s">
        <v>47</v>
      </c>
      <c r="E3" s="56" t="s">
        <v>48</v>
      </c>
    </row>
    <row r="4" spans="1:5" x14ac:dyDescent="0.2">
      <c r="A4" s="81">
        <v>5</v>
      </c>
      <c r="B4" s="57">
        <v>40177</v>
      </c>
      <c r="C4" s="56" t="s">
        <v>54</v>
      </c>
      <c r="D4" s="56" t="s">
        <v>49</v>
      </c>
      <c r="E4" s="56" t="s">
        <v>55</v>
      </c>
    </row>
    <row r="5" spans="1:5" x14ac:dyDescent="0.2">
      <c r="A5" s="81">
        <v>5</v>
      </c>
      <c r="B5" s="57">
        <v>40178</v>
      </c>
      <c r="C5" s="56" t="s">
        <v>56</v>
      </c>
      <c r="D5" s="56" t="s">
        <v>49</v>
      </c>
      <c r="E5" s="56" t="s">
        <v>57</v>
      </c>
    </row>
    <row r="6" spans="1:5" x14ac:dyDescent="0.2">
      <c r="A6" s="81">
        <v>5</v>
      </c>
      <c r="B6" s="57">
        <v>40516</v>
      </c>
      <c r="C6" s="56" t="s">
        <v>56</v>
      </c>
      <c r="D6" s="56" t="s">
        <v>49</v>
      </c>
      <c r="E6" s="56" t="s">
        <v>57</v>
      </c>
    </row>
    <row r="7" spans="1:5" x14ac:dyDescent="0.2">
      <c r="A7" s="81">
        <v>7</v>
      </c>
      <c r="B7" s="57">
        <v>42083</v>
      </c>
      <c r="C7" s="56" t="s">
        <v>60</v>
      </c>
      <c r="D7" s="56" t="s">
        <v>49</v>
      </c>
      <c r="E7" s="56" t="s">
        <v>61</v>
      </c>
    </row>
    <row r="8" spans="1:5" x14ac:dyDescent="0.2">
      <c r="A8" s="81">
        <v>7</v>
      </c>
      <c r="B8" s="57">
        <v>42083</v>
      </c>
      <c r="C8" s="56" t="s">
        <v>45</v>
      </c>
      <c r="D8" s="56" t="s">
        <v>47</v>
      </c>
      <c r="E8" s="56" t="s">
        <v>62</v>
      </c>
    </row>
    <row r="9" spans="1:5" x14ac:dyDescent="0.2">
      <c r="A9" s="81"/>
    </row>
    <row r="10" spans="1:5" x14ac:dyDescent="0.2">
      <c r="A10" s="81"/>
    </row>
    <row r="11" spans="1:5" x14ac:dyDescent="0.2">
      <c r="A11" s="81"/>
    </row>
    <row r="12" spans="1:5" x14ac:dyDescent="0.2">
      <c r="A12" s="81"/>
    </row>
    <row r="13" spans="1:5" x14ac:dyDescent="0.2">
      <c r="A13" s="81"/>
    </row>
    <row r="14" spans="1:5" x14ac:dyDescent="0.2">
      <c r="A14" s="81"/>
    </row>
    <row r="15" spans="1:5" x14ac:dyDescent="0.2">
      <c r="A15" s="81"/>
    </row>
    <row r="16" spans="1:5" x14ac:dyDescent="0.2">
      <c r="A16" s="81"/>
    </row>
    <row r="17" spans="1:1" x14ac:dyDescent="0.2">
      <c r="A17" s="81"/>
    </row>
    <row r="18" spans="1:1" x14ac:dyDescent="0.2">
      <c r="A18" s="81"/>
    </row>
    <row r="19" spans="1:1" x14ac:dyDescent="0.2">
      <c r="A19" s="81"/>
    </row>
    <row r="20" spans="1:1" x14ac:dyDescent="0.2">
      <c r="A20" s="81"/>
    </row>
    <row r="21" spans="1:1" x14ac:dyDescent="0.2">
      <c r="A21" s="81"/>
    </row>
    <row r="22" spans="1:1" x14ac:dyDescent="0.2">
      <c r="A22" s="81"/>
    </row>
    <row r="23" spans="1:1" x14ac:dyDescent="0.2">
      <c r="A23" s="81"/>
    </row>
    <row r="24" spans="1:1" x14ac:dyDescent="0.2">
      <c r="A24" s="81"/>
    </row>
    <row r="25" spans="1:1" x14ac:dyDescent="0.2">
      <c r="A25" s="81"/>
    </row>
    <row r="26" spans="1:1" x14ac:dyDescent="0.2">
      <c r="A26" s="81"/>
    </row>
    <row r="27" spans="1:1" x14ac:dyDescent="0.2">
      <c r="A27" s="81"/>
    </row>
    <row r="28" spans="1:1" x14ac:dyDescent="0.2">
      <c r="A28" s="81"/>
    </row>
    <row r="29" spans="1:1" x14ac:dyDescent="0.2">
      <c r="A29" s="81"/>
    </row>
    <row r="30" spans="1:1" x14ac:dyDescent="0.2">
      <c r="A30" s="81"/>
    </row>
    <row r="31" spans="1:1" x14ac:dyDescent="0.2">
      <c r="A31" s="81"/>
    </row>
    <row r="32" spans="1:1" x14ac:dyDescent="0.2">
      <c r="A32" s="81"/>
    </row>
    <row r="33" spans="1:1" x14ac:dyDescent="0.2">
      <c r="A33" s="81"/>
    </row>
    <row r="34" spans="1:1" x14ac:dyDescent="0.2">
      <c r="A34" s="81"/>
    </row>
    <row r="35" spans="1:1" x14ac:dyDescent="0.2">
      <c r="A35" s="81"/>
    </row>
    <row r="36" spans="1:1" x14ac:dyDescent="0.2">
      <c r="A36" s="81"/>
    </row>
    <row r="37" spans="1:1" x14ac:dyDescent="0.2">
      <c r="A37" s="81"/>
    </row>
    <row r="38" spans="1:1" x14ac:dyDescent="0.2">
      <c r="A38" s="8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Motor Eligible Measures List</vt:lpstr>
      <vt:lpstr>Accessibility Disclaimer</vt:lpstr>
      <vt:lpstr>Version Control</vt:lpstr>
      <vt:lpstr>Revision History</vt:lpstr>
      <vt:lpstr>'Motor Eligible Measures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Wilby</dc:creator>
  <cp:lastModifiedBy>Keith</cp:lastModifiedBy>
  <cp:lastPrinted>2020-12-09T17:17:07Z</cp:lastPrinted>
  <dcterms:created xsi:type="dcterms:W3CDTF">2006-11-22T17:59:15Z</dcterms:created>
  <dcterms:modified xsi:type="dcterms:W3CDTF">2021-01-05T14:58:33Z</dcterms:modified>
</cp:coreProperties>
</file>